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PPUcka\Private\Manuela\Documents\FINANCIJE\2025\REBALANS 2025\FINAL\"/>
    </mc:Choice>
  </mc:AlternateContent>
  <xr:revisionPtr revIDLastSave="0" documentId="13_ncr:1_{E6BBDDA0-8674-4E80-8BB5-D2740C9C02C9}" xr6:coauthVersionLast="47" xr6:coauthVersionMax="47" xr10:uidLastSave="{00000000-0000-0000-0000-000000000000}"/>
  <bookViews>
    <workbookView xWindow="-120" yWindow="-120" windowWidth="38640" windowHeight="21240" activeTab="5" xr2:uid="{00000000-000D-0000-FFFF-FFFF00000000}"/>
  </bookViews>
  <sheets>
    <sheet name="NASLOVNICA" sheetId="9" r:id="rId1"/>
    <sheet name="SAŽETAK" sheetId="1" r:id="rId2"/>
    <sheet name=" Račun prihoda i rashoda" sheetId="3" r:id="rId3"/>
    <sheet name="Rashodi prema izvorima finan" sheetId="5" r:id="rId4"/>
    <sheet name="Rashodi prema funkcijskoj k " sheetId="8" r:id="rId5"/>
    <sheet name="POSEBNI DIO" sheetId="7" r:id="rId6"/>
  </sheets>
  <definedNames>
    <definedName name="_xlnm.Print_Area" localSheetId="2">' Račun prihoda i rashoda'!$A$1:$J$114</definedName>
    <definedName name="_xlnm.Print_Area" localSheetId="0">NASLOVNICA!$A$1:$K$52</definedName>
    <definedName name="_xlnm.Print_Area" localSheetId="4">'Rashodi prema funkcijskoj k '!$A$1:$E$10</definedName>
    <definedName name="_xlnm.Print_Area" localSheetId="3">'Rashodi prema izvorima finan'!$A$1:$E$57</definedName>
    <definedName name="_xlnm.Print_Area" localSheetId="1">SAŽETAK!$A$1:$I$29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3" i="7" l="1"/>
  <c r="H123" i="7"/>
  <c r="F123" i="7"/>
  <c r="G124" i="7"/>
  <c r="H124" i="7"/>
  <c r="F124" i="7"/>
  <c r="G139" i="7"/>
  <c r="H139" i="7"/>
  <c r="F139" i="7"/>
  <c r="G171" i="7"/>
  <c r="H171" i="7"/>
  <c r="F171" i="7"/>
  <c r="G177" i="7"/>
  <c r="H177" i="7"/>
  <c r="F177" i="7"/>
  <c r="G143" i="7"/>
  <c r="H143" i="7"/>
  <c r="F143" i="7"/>
  <c r="G147" i="7"/>
  <c r="H147" i="7"/>
  <c r="F147" i="7"/>
  <c r="G120" i="7"/>
  <c r="H120" i="7"/>
  <c r="F120" i="7"/>
  <c r="G113" i="7"/>
  <c r="H113" i="7"/>
  <c r="F113" i="7"/>
  <c r="D46" i="5"/>
  <c r="E46" i="5"/>
  <c r="C46" i="5"/>
  <c r="D37" i="5"/>
  <c r="D36" i="5" s="1"/>
  <c r="E37" i="5"/>
  <c r="E36" i="5" s="1"/>
  <c r="C37" i="5"/>
  <c r="C36" i="5" s="1"/>
  <c r="D30" i="5"/>
  <c r="D29" i="5" s="1"/>
  <c r="E30" i="5"/>
  <c r="E29" i="5" s="1"/>
  <c r="C30" i="5"/>
  <c r="C29" i="5" s="1"/>
  <c r="G95" i="3"/>
  <c r="H111" i="3"/>
  <c r="G111" i="3"/>
  <c r="H112" i="3"/>
  <c r="I112" i="3"/>
  <c r="I111" i="3" s="1"/>
  <c r="G112" i="3"/>
  <c r="H43" i="3"/>
  <c r="I43" i="3"/>
  <c r="G43" i="3"/>
  <c r="C55" i="5"/>
  <c r="C54" i="5" s="1"/>
  <c r="D55" i="5"/>
  <c r="D54" i="5" s="1"/>
  <c r="E55" i="5"/>
  <c r="E54" i="5" s="1"/>
  <c r="C44" i="5"/>
  <c r="D44" i="5"/>
  <c r="E44" i="5"/>
  <c r="C19" i="5"/>
  <c r="D19" i="5"/>
  <c r="E19" i="5"/>
  <c r="G103" i="3"/>
  <c r="H103" i="3"/>
  <c r="I103" i="3"/>
  <c r="G109" i="3"/>
  <c r="H109" i="3"/>
  <c r="I109" i="3"/>
  <c r="F188" i="7"/>
  <c r="F187" i="7" s="1"/>
  <c r="F186" i="7" s="1"/>
  <c r="G188" i="7"/>
  <c r="G187" i="7" s="1"/>
  <c r="G186" i="7" s="1"/>
  <c r="H188" i="7"/>
  <c r="H187" i="7" s="1"/>
  <c r="H186" i="7" s="1"/>
  <c r="F181" i="7"/>
  <c r="F180" i="7" s="1"/>
  <c r="F179" i="7" s="1"/>
  <c r="G181" i="7"/>
  <c r="G180" i="7" s="1"/>
  <c r="G179" i="7" s="1"/>
  <c r="H181" i="7"/>
  <c r="H180" i="7" s="1"/>
  <c r="H179" i="7" s="1"/>
  <c r="F151" i="7"/>
  <c r="F150" i="7" s="1"/>
  <c r="G151" i="7"/>
  <c r="G150" i="7" s="1"/>
  <c r="H151" i="7"/>
  <c r="H150" i="7" s="1"/>
  <c r="F57" i="7"/>
  <c r="G57" i="7"/>
  <c r="H57" i="7"/>
  <c r="F21" i="7"/>
  <c r="G21" i="7"/>
  <c r="H21" i="7"/>
  <c r="F111" i="7"/>
  <c r="G111" i="7"/>
  <c r="H111" i="7"/>
  <c r="F159" i="7"/>
  <c r="G159" i="7"/>
  <c r="H159" i="7"/>
  <c r="F156" i="7"/>
  <c r="F155" i="7" s="1"/>
  <c r="G156" i="7"/>
  <c r="G155" i="7" s="1"/>
  <c r="H156" i="7"/>
  <c r="H155" i="7" s="1"/>
  <c r="F141" i="7"/>
  <c r="G141" i="7"/>
  <c r="H141" i="7"/>
  <c r="F87" i="7"/>
  <c r="G87" i="7"/>
  <c r="H87" i="7"/>
  <c r="F83" i="7"/>
  <c r="G83" i="7"/>
  <c r="H83" i="7"/>
  <c r="F74" i="7"/>
  <c r="G74" i="7"/>
  <c r="H74" i="7"/>
  <c r="F72" i="7"/>
  <c r="G72" i="7"/>
  <c r="H72" i="7"/>
  <c r="F64" i="7"/>
  <c r="G64" i="7"/>
  <c r="H64" i="7"/>
  <c r="F55" i="7"/>
  <c r="G55" i="7"/>
  <c r="H55" i="7"/>
  <c r="F32" i="7"/>
  <c r="G32" i="7"/>
  <c r="H32" i="7"/>
  <c r="F28" i="7"/>
  <c r="G28" i="7"/>
  <c r="H28" i="7"/>
  <c r="F19" i="7"/>
  <c r="G19" i="7"/>
  <c r="H19" i="7"/>
  <c r="F16" i="7"/>
  <c r="G16" i="7"/>
  <c r="H16" i="7"/>
  <c r="F14" i="7"/>
  <c r="G14" i="7"/>
  <c r="H14" i="7"/>
  <c r="F12" i="7"/>
  <c r="G12" i="7"/>
  <c r="H12" i="7"/>
  <c r="F10" i="7"/>
  <c r="G10" i="7"/>
  <c r="H10" i="7"/>
  <c r="C8" i="8"/>
  <c r="C7" i="8" s="1"/>
  <c r="D8" i="8"/>
  <c r="D7" i="8" s="1"/>
  <c r="E8" i="8"/>
  <c r="E7" i="8" s="1"/>
  <c r="C52" i="5"/>
  <c r="C51" i="5" s="1"/>
  <c r="D52" i="5"/>
  <c r="D51" i="5" s="1"/>
  <c r="E52" i="5"/>
  <c r="E51" i="5" s="1"/>
  <c r="C23" i="5"/>
  <c r="C22" i="5" s="1"/>
  <c r="D23" i="5"/>
  <c r="D22" i="5" s="1"/>
  <c r="E23" i="5"/>
  <c r="E22" i="5" s="1"/>
  <c r="C17" i="5"/>
  <c r="D17" i="5"/>
  <c r="E17" i="5"/>
  <c r="C14" i="5"/>
  <c r="D14" i="5"/>
  <c r="E14" i="5"/>
  <c r="C12" i="5"/>
  <c r="D12" i="5"/>
  <c r="E12" i="5"/>
  <c r="C10" i="5"/>
  <c r="D10" i="5"/>
  <c r="E10" i="5"/>
  <c r="C8" i="5"/>
  <c r="D8" i="5"/>
  <c r="E8" i="5"/>
  <c r="G100" i="3"/>
  <c r="H100" i="3"/>
  <c r="I100" i="3"/>
  <c r="G97" i="3"/>
  <c r="G96" i="3" s="1"/>
  <c r="H97" i="3"/>
  <c r="H96" i="3" s="1"/>
  <c r="I97" i="3"/>
  <c r="I96" i="3" s="1"/>
  <c r="G93" i="3"/>
  <c r="G92" i="3" s="1"/>
  <c r="H93" i="3"/>
  <c r="H92" i="3" s="1"/>
  <c r="I93" i="3"/>
  <c r="I92" i="3" s="1"/>
  <c r="G90" i="3"/>
  <c r="G89" i="3" s="1"/>
  <c r="H90" i="3"/>
  <c r="H89" i="3" s="1"/>
  <c r="I90" i="3"/>
  <c r="I89" i="3" s="1"/>
  <c r="G82" i="3"/>
  <c r="H82" i="3"/>
  <c r="I82" i="3"/>
  <c r="G72" i="3"/>
  <c r="H72" i="3"/>
  <c r="I72" i="3"/>
  <c r="G65" i="3"/>
  <c r="H65" i="3"/>
  <c r="I65" i="3"/>
  <c r="G61" i="3"/>
  <c r="H61" i="3"/>
  <c r="I61" i="3"/>
  <c r="G58" i="3"/>
  <c r="H58" i="3"/>
  <c r="I58" i="3"/>
  <c r="G56" i="3"/>
  <c r="H56" i="3"/>
  <c r="I56" i="3"/>
  <c r="G54" i="3"/>
  <c r="H54" i="3"/>
  <c r="I54" i="3"/>
  <c r="G45" i="3"/>
  <c r="H45" i="3"/>
  <c r="I45" i="3"/>
  <c r="G39" i="3"/>
  <c r="G38" i="3" s="1"/>
  <c r="H39" i="3"/>
  <c r="H38" i="3" s="1"/>
  <c r="I39" i="3"/>
  <c r="I38" i="3" s="1"/>
  <c r="G36" i="3"/>
  <c r="H36" i="3"/>
  <c r="I36" i="3"/>
  <c r="G33" i="3"/>
  <c r="H33" i="3"/>
  <c r="I33" i="3"/>
  <c r="G30" i="3"/>
  <c r="G29" i="3" s="1"/>
  <c r="H30" i="3"/>
  <c r="H29" i="3" s="1"/>
  <c r="I30" i="3"/>
  <c r="I29" i="3" s="1"/>
  <c r="G27" i="3"/>
  <c r="G26" i="3" s="1"/>
  <c r="H27" i="3"/>
  <c r="H26" i="3" s="1"/>
  <c r="I27" i="3"/>
  <c r="I26" i="3" s="1"/>
  <c r="G23" i="3"/>
  <c r="H23" i="3"/>
  <c r="I23" i="3"/>
  <c r="G21" i="3"/>
  <c r="H21" i="3"/>
  <c r="I21" i="3"/>
  <c r="G14" i="3"/>
  <c r="H14" i="3"/>
  <c r="I14" i="3"/>
  <c r="G18" i="3"/>
  <c r="H18" i="3"/>
  <c r="I18" i="3"/>
  <c r="H16" i="1"/>
  <c r="I16" i="1"/>
  <c r="G16" i="1"/>
  <c r="H13" i="1"/>
  <c r="I13" i="1"/>
  <c r="G13" i="1"/>
  <c r="H122" i="7" l="1"/>
  <c r="G122" i="7"/>
  <c r="F122" i="7"/>
  <c r="H82" i="7"/>
  <c r="H81" i="7" s="1"/>
  <c r="G82" i="7"/>
  <c r="G81" i="7" s="1"/>
  <c r="F82" i="7"/>
  <c r="G42" i="3"/>
  <c r="I42" i="3"/>
  <c r="H42" i="3"/>
  <c r="H99" i="3"/>
  <c r="H95" i="3" s="1"/>
  <c r="I99" i="3"/>
  <c r="I95" i="3" s="1"/>
  <c r="D43" i="5"/>
  <c r="D21" i="5" s="1"/>
  <c r="C43" i="5"/>
  <c r="C21" i="5" s="1"/>
  <c r="G99" i="3"/>
  <c r="I17" i="1"/>
  <c r="E43" i="5"/>
  <c r="E21" i="5" s="1"/>
  <c r="H17" i="1"/>
  <c r="G17" i="1"/>
  <c r="C7" i="5"/>
  <c r="E7" i="5"/>
  <c r="D7" i="5"/>
  <c r="H9" i="7"/>
  <c r="F81" i="7"/>
  <c r="G9" i="7"/>
  <c r="F9" i="7"/>
  <c r="G149" i="7"/>
  <c r="F149" i="7"/>
  <c r="G63" i="7"/>
  <c r="G62" i="7" s="1"/>
  <c r="G61" i="7" s="1"/>
  <c r="F63" i="7"/>
  <c r="F62" i="7" s="1"/>
  <c r="F61" i="7" s="1"/>
  <c r="F27" i="7"/>
  <c r="F26" i="7" s="1"/>
  <c r="F25" i="7" s="1"/>
  <c r="H27" i="7"/>
  <c r="H26" i="7" s="1"/>
  <c r="H25" i="7" s="1"/>
  <c r="H149" i="7"/>
  <c r="H63" i="7"/>
  <c r="H62" i="7" s="1"/>
  <c r="H61" i="7" s="1"/>
  <c r="G27" i="7"/>
  <c r="G26" i="7" s="1"/>
  <c r="G25" i="7" s="1"/>
  <c r="G53" i="3"/>
  <c r="I60" i="3"/>
  <c r="H60" i="3"/>
  <c r="G60" i="3"/>
  <c r="H53" i="3"/>
  <c r="I53" i="3"/>
  <c r="I32" i="3"/>
  <c r="I12" i="3" s="1"/>
  <c r="I11" i="3" s="1"/>
  <c r="H32" i="3"/>
  <c r="H12" i="3" s="1"/>
  <c r="H11" i="3" s="1"/>
  <c r="G32" i="3"/>
  <c r="I13" i="3"/>
  <c r="H13" i="3"/>
  <c r="G13" i="3"/>
  <c r="H80" i="7" l="1"/>
  <c r="H24" i="7" s="1"/>
  <c r="H23" i="7" s="1"/>
  <c r="F80" i="7"/>
  <c r="F24" i="7" s="1"/>
  <c r="F23" i="7" s="1"/>
  <c r="G80" i="7"/>
  <c r="G24" i="7" s="1"/>
  <c r="G23" i="7" s="1"/>
  <c r="I52" i="3"/>
  <c r="I51" i="3" s="1"/>
  <c r="G52" i="3"/>
  <c r="G51" i="3" s="1"/>
  <c r="H52" i="3"/>
  <c r="H51" i="3" s="1"/>
  <c r="G12" i="3"/>
  <c r="G11" i="3" s="1"/>
</calcChain>
</file>

<file path=xl/sharedStrings.xml><?xml version="1.0" encoding="utf-8"?>
<sst xmlns="http://schemas.openxmlformats.org/spreadsheetml/2006/main" count="403" uniqueCount="216">
  <si>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</si>
  <si>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</si>
  <si>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</si>
  <si>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</si>
  <si>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</si>
  <si>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</si>
  <si>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</si>
  <si>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</si>
  <si>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</si>
  <si>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II. POSEBNI DIO</t>
  </si>
  <si>
    <t>I. OPĆI DIO</t>
  </si>
  <si>
    <t>Materijalni rashodi</t>
  </si>
  <si>
    <t>Pomoći iz inozemstva i od subjekata unutar općeg proračuna</t>
  </si>
  <si>
    <t>PRIJENOS SREDSTAVA IZ PRETHODNE GODINE</t>
  </si>
  <si>
    <t>1 Opći prihodi i primici</t>
  </si>
  <si>
    <t>11 Opći prihodi i primici</t>
  </si>
  <si>
    <t>3 Vlastiti prihodi</t>
  </si>
  <si>
    <t>31 Vlastiti prihodi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</si>
  <si>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</si>
  <si>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</si>
  <si>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</si>
  <si>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</si>
  <si>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</si>
  <si>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</si>
  <si>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</si>
  <si>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</si>
  <si>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</si>
  <si>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</si>
  <si>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</si>
  <si>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</si>
  <si>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</si>
  <si>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</si>
  <si>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</si>
  <si>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</si>
  <si>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</si>
  <si>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</si>
  <si>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</si>
  <si>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</si>
  <si>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</si>
  <si>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</si>
  <si>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JAVNA USTANOVA PARK PRIRODE UČKA</t>
  </si>
  <si>
    <t>Pomoći od međunarodnih organizacija te institucija i tijela EU</t>
  </si>
  <si>
    <t>Tekuće pomoći od međunarodnih organizacija</t>
  </si>
  <si>
    <t>Kapitalne pomoći od međunarodnih organizacija</t>
  </si>
  <si>
    <t>Pomoći proračunskim korisnicima iz proračuna koji im nije nadležan</t>
  </si>
  <si>
    <t>Tekuće pomoći proračunskim korisnicima iz proračuna koji im nije nadležan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</si>
  <si>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</si>
  <si>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</si>
  <si>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</si>
  <si>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</si>
  <si>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</si>
  <si>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</si>
  <si>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</si>
  <si>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</si>
  <si>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</si>
  <si>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</si>
  <si>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</si>
  <si>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</si>
  <si>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usluga, prihodi od donacija te povrati po protestiranim jamstvima</t>
  </si>
  <si>
    <t>Prihodi od pruženih usluga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</si>
  <si>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</si>
  <si>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</si>
  <si>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</si>
  <si>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</si>
  <si>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</si>
  <si>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</si>
  <si>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Kazne, upravne mjere i ostali prihodi</t>
  </si>
  <si>
    <t>Ostali prihodi</t>
  </si>
  <si>
    <t>312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</si>
  <si>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</si>
  <si>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</si>
  <si>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</si>
  <si>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</si>
  <si>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</si>
  <si>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</si>
  <si>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</si>
  <si>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</si>
  <si>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</si>
  <si>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Službena, radna i zaštitna odjeća i obuća</t>
  </si>
  <si>
    <t>Rashodi za usluge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</si>
  <si>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</si>
  <si>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</si>
  <si>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</si>
  <si>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</si>
  <si>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</si>
  <si>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</si>
  <si>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</si>
  <si>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</si>
  <si>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</si>
  <si>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</si>
  <si>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</si>
  <si>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</si>
  <si>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</si>
  <si>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</si>
  <si>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</si>
  <si>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</si>
  <si>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</si>
  <si>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</si>
  <si>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</si>
  <si>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</si>
  <si>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Nematerijalna imovina</t>
  </si>
  <si>
    <t>Ostala prava</t>
  </si>
  <si>
    <t>Građevinski objekti</t>
  </si>
  <si>
    <t>Poslovni objekti</t>
  </si>
  <si>
    <t>Ostali građevinski objekti</t>
  </si>
  <si>
    <t>Uređaji, strojevi i oprema za ostale namjene</t>
  </si>
  <si>
    <t>Materijal i sirovine</t>
  </si>
  <si>
    <t>Reprezentacija</t>
  </si>
  <si>
    <t>Pomoći dane u inozemstvo i unutar općeg proračuna</t>
  </si>
  <si>
    <t>4 Prihodi za posebne namjene</t>
  </si>
  <si>
    <t>43 Ostali prihodi za posebne namjene</t>
  </si>
  <si>
    <t>5 Pomoći</t>
  </si>
  <si>
    <t>52 Ostale pomoći</t>
  </si>
  <si>
    <t>6 Donacije</t>
  </si>
  <si>
    <t>61 Donacije</t>
  </si>
  <si>
    <t>31 Rashodi za zaposlene</t>
  </si>
  <si>
    <t>32 Materijalni rashodi</t>
  </si>
  <si>
    <t>34 Financijski rashodi</t>
  </si>
  <si>
    <t>41 Rashodi za nabavu neproizvedene dugotrajne imovine</t>
  </si>
  <si>
    <t>42 Rashodi za nabavu proizvedene dugotrajne imovine</t>
  </si>
  <si>
    <t>36 Pomoći dane u inozemstvo i unutar općeg proračuna</t>
  </si>
  <si>
    <t>05 ZAŠTITA OKOLIŠA</t>
  </si>
  <si>
    <t>054 Zaštita bioraznolikosti i krajolika</t>
  </si>
  <si>
    <t>UKUPNO RASHODI I IZDACI</t>
  </si>
  <si>
    <t>IZVOR 1. OPĆI PRIHODI I PRIMICI</t>
  </si>
  <si>
    <t>IZVOR 1.1. OPĆI PRIHODI I PRIMICI</t>
  </si>
  <si>
    <t>IZVOR 3. VLASTITI PRIHODI</t>
  </si>
  <si>
    <t>IZVOR 3.1. VLASTITI PRIHODI</t>
  </si>
  <si>
    <t>IZVOR 4. OSTALI PRIHODI ZA POSEBNE NAMJENE</t>
  </si>
  <si>
    <t>IZVOR 4.3. OSTALI PRIHODI ZA POSEBNE NAMJENE</t>
  </si>
  <si>
    <t>IZVOR 5. POMOĆI</t>
  </si>
  <si>
    <t>IZVOR 5.2. OSTALE POMOĆI</t>
  </si>
  <si>
    <t>IZVOR 6. DONACIJE</t>
  </si>
  <si>
    <t>IZVOR 6.1. DONACIJE</t>
  </si>
  <si>
    <t>A34 GLAVNI PROGRAM: ZAŠTITA I OČUVANJE PRIRODE I OKOLIŠA ZAŠTITA PRIRODE</t>
  </si>
  <si>
    <t>3401 PROGRAM: ZAŠTITA PRIRODE</t>
  </si>
  <si>
    <t>A779000 AKTIVNOST: ADMINISTRACIJA I UPRAVLJANJE</t>
  </si>
  <si>
    <t>3111 Plaće za redovan rad</t>
  </si>
  <si>
    <t>3121 Ostali rashodi za zaposlene</t>
  </si>
  <si>
    <t>3132 Doprinosi za obvezno zdravstveno osiguranje</t>
  </si>
  <si>
    <t>3211 Službena putovanja</t>
  </si>
  <si>
    <t>3212 Naknade za prijevoz, za rad na terenu i odvojeni život</t>
  </si>
  <si>
    <t>3213 Stručno usavršavanje zaposlenika</t>
  </si>
  <si>
    <t>3221 Uredski materijal i ostali materijalni rashodi</t>
  </si>
  <si>
    <t>3223 Energija</t>
  </si>
  <si>
    <t>3224 Materijal i dijelovi za tekuće i investicijsko održavanje</t>
  </si>
  <si>
    <t>3227 Službena, radna i zaštitna odjeća i obuća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</si>
  <si>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</si>
  <si>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</si>
  <si>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</si>
  <si>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</si>
  <si>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</si>
  <si>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</si>
  <si>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</si>
  <si>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</si>
  <si>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3291 Naknade za rad predstavničkih i izvršnih tijela, povjerenstava i slično</t>
  </si>
  <si>
    <t>3292 Premije osiguranja</t>
  </si>
  <si>
    <t>3294 Članarine i norme</t>
  </si>
  <si>
    <t>3295 Pristojbe i naknade</t>
  </si>
  <si>
    <t>3299 Ostali nespomenuti rashodi poslovanja</t>
  </si>
  <si>
    <t>3431 Bankarske usluge i usluge platnog prometa</t>
  </si>
  <si>
    <t>4221 Uredska oprema i namještaj</t>
  </si>
  <si>
    <t>4222 Komunikacijska oprema</t>
  </si>
  <si>
    <t>A779021 AKTIVNOST: ZAŠTITA PRIRODE</t>
  </si>
  <si>
    <t>4124 Ostala prava</t>
  </si>
  <si>
    <t>4212 Poslovni objekti</t>
  </si>
  <si>
    <t>4214 Ostali građevinski objekti</t>
  </si>
  <si>
    <t>4227 Uređaji, strojevi i oprema za ostale namjene</t>
  </si>
  <si>
    <t>A779047 AKTIVNOST: ADMINISTRACIJA I UPRAVLJANJE (IZ EVIDENCIJSKIH PRIHODA)</t>
  </si>
  <si>
    <t>3222 Materijal i sirovine</t>
  </si>
  <si>
    <t>3293 Reprezentacija</t>
  </si>
  <si>
    <t>3691 Tekući prijenosi između proračunskih korisnika istog proračuna</t>
  </si>
  <si>
    <t>Tekuće pomoći od institucija i tijela EU</t>
  </si>
  <si>
    <t>Instrumenti, uređaji i strojevi</t>
  </si>
  <si>
    <t xml:space="preserve">51 Pomoći EU </t>
  </si>
  <si>
    <t>Oprema za održavanje i zaštitu</t>
  </si>
  <si>
    <t>4223 Oprema za održavanje i zaštitu</t>
  </si>
  <si>
    <t>OPĆI I POSEBNI DIO</t>
  </si>
  <si>
    <t>JAVNE USTANOVE PARK PRIRODE UČKA:</t>
  </si>
  <si>
    <t xml:space="preserve">A1. PRIHODI I RASHODI PREMA EKONOMSKOJ KLASIFIKACIJI </t>
  </si>
  <si>
    <t xml:space="preserve">A. RAČUN PRIHODA I RASHODA </t>
  </si>
  <si>
    <t>A2. PRIHODI I RASHODI PREMA IZVORIMA FINANCIRANJA</t>
  </si>
  <si>
    <t>A3. RASHODI PREMA FUNKCIJSKOJ KLASIFIKACIJI</t>
  </si>
  <si>
    <t>PLAN PO PROGRAMSKOJ KLASIFIKACIJI</t>
  </si>
  <si>
    <t>Pomoći od izvanproračunskih korisnika</t>
  </si>
  <si>
    <t>Tekuće pomoći od izvanproračunskih korisnika</t>
  </si>
  <si>
    <t>Kapitalne pomoći od izvanproračunskih korisnika</t>
  </si>
  <si>
    <t>IZVOR 5.1. POMOĆI EU</t>
  </si>
  <si>
    <t>IZVOR 7 PRIHODI OD PRODAJE NEFINANCIJSKE IMOVINE I NAKNADE S NASLOVA OSIGURANJA</t>
  </si>
  <si>
    <t>IZVOR 7.1. PRIHODI OD PRODAJE ILI ZAMJENE NEFINANCIJSKE IMOVINE I NAKNADE S NASLOVA OSIGURANJA</t>
  </si>
  <si>
    <t>4225 Instrumenti, uređaji i strojevi</t>
  </si>
  <si>
    <t>4231 Prijevozna sredstva u cestovnom prometu</t>
  </si>
  <si>
    <t>IZVOR 7. PRIHODI OD PRODAJE ILI ZAMJENE NEFINANCIJSKE IMOVINE I NAKNADE S NASLOVA OSIGURANJA</t>
  </si>
  <si>
    <t>Prijevozna sredstva</t>
  </si>
  <si>
    <t>Prijevozna sredstva u cestovnom prometu</t>
  </si>
  <si>
    <t>7 Prihodi od prodaje nefinancijske imovine i naknade s naslova osiguranja</t>
  </si>
  <si>
    <t>71 Prihodi od prodaje ili zamjene nefinancijske imovine i naknade s naslova osiguranja</t>
  </si>
  <si>
    <t>POVEĆANJE/SMANJENJE</t>
  </si>
  <si>
    <t>Kazne i upravne mjere</t>
  </si>
  <si>
    <t>Ostale kazne</t>
  </si>
  <si>
    <t>PLAN ZA 2025.</t>
  </si>
  <si>
    <t>NOVI PLAN 2025.</t>
  </si>
  <si>
    <t>Rashodi za dodatna ulaganja na nefinancijskoj imovini</t>
  </si>
  <si>
    <t>Dodatna ulaganja na građevinskim objektima</t>
  </si>
  <si>
    <t>45 Rashodi za dodatna ulaganja na nefinancijskoj imovini</t>
  </si>
  <si>
    <t>4511 Dodatna ulaganja na građevinskim objektima</t>
  </si>
  <si>
    <t>Sitni inventar i autogume</t>
  </si>
  <si>
    <t>Usluge telefona, interneta, pošte i prijevoza</t>
  </si>
  <si>
    <t>3225 Sitni inventar i autogume</t>
  </si>
  <si>
    <t>3231 Usluge telefona, interneta, pošte i prijevoza</t>
  </si>
  <si>
    <t>2025. GODINU</t>
  </si>
  <si>
    <t>REBALANS FINANCIJSKOG PLANA ZA</t>
  </si>
  <si>
    <t>REBALANS FINANCIJSKOG PLANA JAVNE USTANOVE PARK PRIRODE UČKA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 2025. GODINU</t>
  </si>
  <si>
    <t>KLASA:400-02/25-01/01</t>
  </si>
  <si>
    <t>URBROJ: 2157-3-6-01-25-8</t>
  </si>
  <si>
    <t>Lovran, 27. listopada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</si>
</sst>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0" fillId="3" borderId="0" xfId="0" applyFill="1"/>
    <xf numFmtId="0" fontId="8" fillId="0" borderId="0" xfId="0" applyFont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9" fillId="0" borderId="0" xfId="0" applyFont="1"/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3" fillId="0" borderId="0" xfId="0" applyFont="1"/>
    <xf numFmtId="0" fontId="21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22" fillId="0" borderId="0" xfId="0" applyFont="1" applyAlignment="1">
      <alignment vertical="top" wrapText="1"/>
    </xf>
    <xf numFmtId="0" fontId="23" fillId="0" borderId="0" xfId="0" applyFont="1"/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  <xf numFmtId="49" fontId="15" fillId="2" borderId="3" xfId="0" quotePrefix="1" applyNumberFormat="1" applyFont="1" applyFill="1" applyBorder="1" applyAlignment="1">
      <alignment horizontal="left" vertical="center"/>
    </xf>
    <xf numFmtId="49" fontId="15" fillId="2" borderId="3" xfId="0" quotePrefix="1" applyNumberFormat="1" applyFont="1" applyFill="1" applyBorder="1" applyAlignment="1">
      <alignment horizontal="left" vertical="center" wrapText="1"/>
    </xf>
    <xf numFmtId="49" fontId="23" fillId="0" borderId="0" xfId="0" applyNumberFormat="1" applyFont="1"/>
    <xf numFmtId="49" fontId="1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vertical="top" wrapText="1"/>
    </xf>
    <xf numFmtId="1" fontId="15" fillId="2" borderId="3" xfId="0" quotePrefix="1" applyNumberFormat="1" applyFont="1" applyFill="1" applyBorder="1" applyAlignment="1">
      <alignment horizontal="left" vertical="center"/>
    </xf>
    <xf numFmtId="1" fontId="19" fillId="2" borderId="3" xfId="0" quotePrefix="1" applyNumberFormat="1" applyFont="1" applyFill="1" applyBorder="1" applyAlignment="1">
      <alignment horizontal="left" vertical="center"/>
    </xf>
    <xf numFmtId="1" fontId="23" fillId="0" borderId="0" xfId="0" applyNumberFormat="1" applyFont="1"/>
    <xf numFmtId="1" fontId="20" fillId="0" borderId="0" xfId="0" applyNumberFormat="1" applyFont="1" applyAlignment="1">
      <alignment vertical="top" wrapText="1"/>
    </xf>
    <xf numFmtId="1" fontId="15" fillId="0" borderId="3" xfId="0" quotePrefix="1" applyNumberFormat="1" applyFont="1" applyBorder="1" applyAlignment="1">
      <alignment horizontal="left" vertical="center"/>
    </xf>
    <xf numFmtId="49" fontId="15" fillId="0" borderId="3" xfId="0" quotePrefix="1" applyNumberFormat="1" applyFont="1" applyBorder="1" applyAlignment="1">
      <alignment horizontal="left" vertical="center"/>
    </xf>
    <xf numFmtId="1" fontId="15" fillId="0" borderId="3" xfId="0" applyNumberFormat="1" applyFont="1" applyBorder="1" applyAlignment="1">
      <alignment horizontal="left" vertical="center" wrapText="1"/>
    </xf>
    <xf numFmtId="0" fontId="25" fillId="0" borderId="0" xfId="0" applyFont="1"/>
    <xf numFmtId="4" fontId="21" fillId="2" borderId="3" xfId="0" applyNumberFormat="1" applyFont="1" applyFill="1" applyBorder="1" applyAlignment="1">
      <alignment horizontal="right"/>
    </xf>
    <xf numFmtId="164" fontId="10" fillId="4" borderId="3" xfId="0" applyNumberFormat="1" applyFont="1" applyFill="1" applyBorder="1" applyAlignment="1">
      <alignment horizontal="right" vertical="center" wrapText="1"/>
    </xf>
    <xf numFmtId="164" fontId="10" fillId="4" borderId="3" xfId="0" quotePrefix="1" applyNumberFormat="1" applyFont="1" applyFill="1" applyBorder="1" applyAlignment="1">
      <alignment horizontal="right" wrapText="1"/>
    </xf>
    <xf numFmtId="0" fontId="10" fillId="5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vertical="center"/>
    </xf>
    <xf numFmtId="164" fontId="19" fillId="4" borderId="3" xfId="0" applyNumberFormat="1" applyFont="1" applyFill="1" applyBorder="1" applyAlignment="1">
      <alignment horizontal="right" vertical="center"/>
    </xf>
    <xf numFmtId="1" fontId="19" fillId="4" borderId="3" xfId="0" applyNumberFormat="1" applyFont="1" applyFill="1" applyBorder="1" applyAlignment="1">
      <alignment horizontal="left" vertical="center" wrapText="1"/>
    </xf>
    <xf numFmtId="49" fontId="19" fillId="4" borderId="3" xfId="0" applyNumberFormat="1" applyFont="1" applyFill="1" applyBorder="1" applyAlignment="1">
      <alignment horizontal="left" vertical="center" wrapText="1"/>
    </xf>
    <xf numFmtId="1" fontId="19" fillId="7" borderId="3" xfId="0" applyNumberFormat="1" applyFont="1" applyFill="1" applyBorder="1" applyAlignment="1">
      <alignment horizontal="left" vertical="center" wrapText="1"/>
    </xf>
    <xf numFmtId="49" fontId="19" fillId="7" borderId="3" xfId="0" applyNumberFormat="1" applyFont="1" applyFill="1" applyBorder="1" applyAlignment="1">
      <alignment horizontal="left" vertical="center" wrapText="1"/>
    </xf>
    <xf numFmtId="1" fontId="19" fillId="3" borderId="3" xfId="0" quotePrefix="1" applyNumberFormat="1" applyFont="1" applyFill="1" applyBorder="1" applyAlignment="1">
      <alignment horizontal="left" vertical="center"/>
    </xf>
    <xf numFmtId="49" fontId="19" fillId="3" borderId="3" xfId="0" quotePrefix="1" applyNumberFormat="1" applyFont="1" applyFill="1" applyBorder="1" applyAlignment="1">
      <alignment horizontal="left" vertical="center" wrapText="1"/>
    </xf>
    <xf numFmtId="1" fontId="19" fillId="7" borderId="3" xfId="0" quotePrefix="1" applyNumberFormat="1" applyFont="1" applyFill="1" applyBorder="1" applyAlignment="1">
      <alignment horizontal="left" vertical="center"/>
    </xf>
    <xf numFmtId="49" fontId="19" fillId="7" borderId="3" xfId="0" quotePrefix="1" applyNumberFormat="1" applyFont="1" applyFill="1" applyBorder="1" applyAlignment="1">
      <alignment horizontal="left" vertical="center" wrapText="1"/>
    </xf>
    <xf numFmtId="49" fontId="19" fillId="3" borderId="3" xfId="0" applyNumberFormat="1" applyFont="1" applyFill="1" applyBorder="1" applyAlignment="1">
      <alignment horizontal="left" vertical="center" wrapText="1"/>
    </xf>
    <xf numFmtId="1" fontId="15" fillId="3" borderId="3" xfId="0" quotePrefix="1" applyNumberFormat="1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center" vertical="center" wrapText="1"/>
    </xf>
    <xf numFmtId="1" fontId="19" fillId="4" borderId="10" xfId="0" applyNumberFormat="1" applyFont="1" applyFill="1" applyBorder="1" applyAlignment="1">
      <alignment horizontal="left" vertical="center" wrapText="1"/>
    </xf>
    <xf numFmtId="1" fontId="19" fillId="7" borderId="10" xfId="0" applyNumberFormat="1" applyFont="1" applyFill="1" applyBorder="1" applyAlignment="1">
      <alignment horizontal="left" vertical="center" wrapText="1"/>
    </xf>
    <xf numFmtId="1" fontId="19" fillId="3" borderId="10" xfId="0" quotePrefix="1" applyNumberFormat="1" applyFont="1" applyFill="1" applyBorder="1" applyAlignment="1">
      <alignment horizontal="left" vertical="center"/>
    </xf>
    <xf numFmtId="1" fontId="15" fillId="2" borderId="10" xfId="0" quotePrefix="1" applyNumberFormat="1" applyFont="1" applyFill="1" applyBorder="1" applyAlignment="1">
      <alignment horizontal="left" vertical="center"/>
    </xf>
    <xf numFmtId="1" fontId="19" fillId="7" borderId="10" xfId="0" quotePrefix="1" applyNumberFormat="1" applyFont="1" applyFill="1" applyBorder="1" applyAlignment="1">
      <alignment horizontal="left" vertical="center"/>
    </xf>
    <xf numFmtId="1" fontId="15" fillId="7" borderId="10" xfId="0" quotePrefix="1" applyNumberFormat="1" applyFont="1" applyFill="1" applyBorder="1" applyAlignment="1">
      <alignment horizontal="left" vertical="center"/>
    </xf>
    <xf numFmtId="1" fontId="15" fillId="3" borderId="10" xfId="0" quotePrefix="1" applyNumberFormat="1" applyFont="1" applyFill="1" applyBorder="1" applyAlignment="1">
      <alignment horizontal="left" vertical="center"/>
    </xf>
    <xf numFmtId="1" fontId="19" fillId="6" borderId="13" xfId="0" applyNumberFormat="1" applyFont="1" applyFill="1" applyBorder="1" applyAlignment="1">
      <alignment horizontal="left" vertical="center" wrapText="1"/>
    </xf>
    <xf numFmtId="1" fontId="19" fillId="6" borderId="14" xfId="0" applyNumberFormat="1" applyFont="1" applyFill="1" applyBorder="1" applyAlignment="1">
      <alignment horizontal="left" vertical="center" wrapText="1"/>
    </xf>
    <xf numFmtId="49" fontId="19" fillId="6" borderId="14" xfId="0" applyNumberFormat="1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center" vertical="center" wrapText="1"/>
    </xf>
    <xf numFmtId="1" fontId="19" fillId="4" borderId="3" xfId="0" applyNumberFormat="1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vertical="center" wrapText="1"/>
    </xf>
    <xf numFmtId="49" fontId="19" fillId="7" borderId="3" xfId="0" quotePrefix="1" applyNumberFormat="1" applyFont="1" applyFill="1" applyBorder="1" applyAlignment="1">
      <alignment horizontal="left" vertical="center"/>
    </xf>
    <xf numFmtId="49" fontId="19" fillId="7" borderId="3" xfId="0" applyNumberFormat="1" applyFont="1" applyFill="1" applyBorder="1" applyAlignment="1">
      <alignment vertical="center" wrapText="1"/>
    </xf>
    <xf numFmtId="49" fontId="19" fillId="3" borderId="3" xfId="0" quotePrefix="1" applyNumberFormat="1" applyFont="1" applyFill="1" applyBorder="1" applyAlignment="1">
      <alignment horizontal="left" vertical="center"/>
    </xf>
    <xf numFmtId="1" fontId="15" fillId="3" borderId="3" xfId="0" applyNumberFormat="1" applyFont="1" applyFill="1" applyBorder="1" applyAlignment="1">
      <alignment horizontal="left" vertical="center" wrapText="1"/>
    </xf>
    <xf numFmtId="4" fontId="10" fillId="7" borderId="3" xfId="0" applyNumberFormat="1" applyFont="1" applyFill="1" applyBorder="1" applyAlignment="1">
      <alignment horizontal="right"/>
    </xf>
    <xf numFmtId="1" fontId="19" fillId="4" borderId="10" xfId="0" applyNumberFormat="1" applyFont="1" applyFill="1" applyBorder="1" applyAlignment="1">
      <alignment horizontal="left" vertical="center"/>
    </xf>
    <xf numFmtId="1" fontId="15" fillId="3" borderId="10" xfId="0" applyNumberFormat="1" applyFont="1" applyFill="1" applyBorder="1" applyAlignment="1">
      <alignment horizontal="left" vertical="center" wrapText="1"/>
    </xf>
    <xf numFmtId="1" fontId="15" fillId="0" borderId="10" xfId="0" applyNumberFormat="1" applyFont="1" applyBorder="1" applyAlignment="1">
      <alignment horizontal="left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left" vertical="center" wrapText="1"/>
    </xf>
    <xf numFmtId="0" fontId="15" fillId="2" borderId="10" xfId="0" quotePrefix="1" applyFont="1" applyFill="1" applyBorder="1" applyAlignment="1">
      <alignment horizontal="left" vertical="center" wrapText="1" indent="1"/>
    </xf>
    <xf numFmtId="0" fontId="15" fillId="2" borderId="10" xfId="0" applyFont="1" applyFill="1" applyBorder="1" applyAlignment="1">
      <alignment horizontal="left" vertical="center" wrapText="1" indent="1"/>
    </xf>
    <xf numFmtId="0" fontId="19" fillId="7" borderId="10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9" fillId="3" borderId="10" xfId="0" quotePrefix="1" applyFont="1" applyFill="1" applyBorder="1" applyAlignment="1">
      <alignment vertical="center" wrapText="1"/>
    </xf>
    <xf numFmtId="0" fontId="19" fillId="3" borderId="10" xfId="0" applyFont="1" applyFill="1" applyBorder="1" applyAlignment="1">
      <alignment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left" vertical="center" wrapText="1"/>
    </xf>
    <xf numFmtId="4" fontId="10" fillId="7" borderId="14" xfId="0" applyNumberFormat="1" applyFont="1" applyFill="1" applyBorder="1" applyAlignment="1">
      <alignment horizontal="right"/>
    </xf>
    <xf numFmtId="0" fontId="19" fillId="6" borderId="19" xfId="0" applyFont="1" applyFill="1" applyBorder="1" applyAlignment="1">
      <alignment horizontal="left" vertical="center" wrapText="1"/>
    </xf>
    <xf numFmtId="0" fontId="24" fillId="2" borderId="11" xfId="0" quotePrefix="1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vertical="center" wrapText="1"/>
    </xf>
    <xf numFmtId="0" fontId="1" fillId="0" borderId="0" xfId="0" applyFont="1"/>
    <xf numFmtId="1" fontId="15" fillId="0" borderId="10" xfId="0" quotePrefix="1" applyNumberFormat="1" applyFont="1" applyBorder="1" applyAlignment="1">
      <alignment horizontal="left" vertical="center"/>
    </xf>
    <xf numFmtId="1" fontId="15" fillId="2" borderId="22" xfId="0" quotePrefix="1" applyNumberFormat="1" applyFont="1" applyFill="1" applyBorder="1" applyAlignment="1">
      <alignment horizontal="left" vertical="center"/>
    </xf>
    <xf numFmtId="1" fontId="15" fillId="2" borderId="21" xfId="0" quotePrefix="1" applyNumberFormat="1" applyFont="1" applyFill="1" applyBorder="1" applyAlignment="1">
      <alignment horizontal="left" vertical="center"/>
    </xf>
    <xf numFmtId="49" fontId="15" fillId="2" borderId="21" xfId="0" quotePrefix="1" applyNumberFormat="1" applyFont="1" applyFill="1" applyBorder="1" applyAlignment="1">
      <alignment horizontal="left" vertical="center"/>
    </xf>
    <xf numFmtId="1" fontId="19" fillId="3" borderId="22" xfId="0" quotePrefix="1" applyNumberFormat="1" applyFont="1" applyFill="1" applyBorder="1" applyAlignment="1">
      <alignment horizontal="left" vertical="center"/>
    </xf>
    <xf numFmtId="1" fontId="19" fillId="3" borderId="21" xfId="0" quotePrefix="1" applyNumberFormat="1" applyFont="1" applyFill="1" applyBorder="1" applyAlignment="1">
      <alignment horizontal="left" vertical="center"/>
    </xf>
    <xf numFmtId="49" fontId="19" fillId="3" borderId="21" xfId="0" quotePrefix="1" applyNumberFormat="1" applyFont="1" applyFill="1" applyBorder="1" applyAlignment="1">
      <alignment horizontal="left" vertical="center"/>
    </xf>
    <xf numFmtId="0" fontId="19" fillId="6" borderId="23" xfId="0" applyFont="1" applyFill="1" applyBorder="1" applyAlignment="1">
      <alignment horizontal="left" vertical="center" wrapText="1"/>
    </xf>
    <xf numFmtId="4" fontId="10" fillId="7" borderId="3" xfId="0" applyNumberFormat="1" applyFont="1" applyFill="1" applyBorder="1" applyAlignment="1">
      <alignment horizontal="right" vertical="center"/>
    </xf>
    <xf numFmtId="0" fontId="15" fillId="0" borderId="10" xfId="0" applyFont="1" applyBorder="1" applyAlignment="1">
      <alignment vertical="center" wrapText="1"/>
    </xf>
    <xf numFmtId="0" fontId="15" fillId="2" borderId="22" xfId="0" quotePrefix="1" applyFont="1" applyFill="1" applyBorder="1" applyAlignment="1">
      <alignment horizontal="left" vertical="center" wrapText="1" indent="1"/>
    </xf>
    <xf numFmtId="4" fontId="20" fillId="7" borderId="3" xfId="0" applyNumberFormat="1" applyFont="1" applyFill="1" applyBorder="1" applyAlignment="1">
      <alignment horizontal="right" vertical="center" wrapText="1"/>
    </xf>
    <xf numFmtId="4" fontId="20" fillId="3" borderId="3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center" vertical="center"/>
    </xf>
    <xf numFmtId="0" fontId="10" fillId="5" borderId="8" xfId="0" quotePrefix="1" applyFont="1" applyFill="1" applyBorder="1" applyAlignment="1">
      <alignment horizontal="center" vertical="center" wrapText="1"/>
    </xf>
    <xf numFmtId="0" fontId="10" fillId="5" borderId="25" xfId="0" quotePrefix="1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164" fontId="19" fillId="4" borderId="26" xfId="0" applyNumberFormat="1" applyFont="1" applyFill="1" applyBorder="1" applyAlignment="1">
      <alignment horizontal="right" vertical="center"/>
    </xf>
    <xf numFmtId="0" fontId="19" fillId="4" borderId="9" xfId="0" applyFont="1" applyFill="1" applyBorder="1" applyAlignment="1">
      <alignment horizontal="left" vertical="center"/>
    </xf>
    <xf numFmtId="164" fontId="19" fillId="4" borderId="12" xfId="0" applyNumberFormat="1" applyFont="1" applyFill="1" applyBorder="1" applyAlignment="1">
      <alignment horizontal="right" vertical="center" wrapText="1"/>
    </xf>
    <xf numFmtId="164" fontId="19" fillId="4" borderId="27" xfId="0" applyNumberFormat="1" applyFont="1" applyFill="1" applyBorder="1" applyAlignment="1">
      <alignment horizontal="right" vertical="center" wrapText="1"/>
    </xf>
    <xf numFmtId="0" fontId="10" fillId="5" borderId="25" xfId="0" applyFont="1" applyFill="1" applyBorder="1" applyAlignment="1">
      <alignment horizontal="center" vertical="center" wrapText="1"/>
    </xf>
    <xf numFmtId="164" fontId="10" fillId="4" borderId="26" xfId="0" applyNumberFormat="1" applyFont="1" applyFill="1" applyBorder="1" applyAlignment="1">
      <alignment horizontal="right" vertical="center" wrapText="1"/>
    </xf>
    <xf numFmtId="164" fontId="10" fillId="4" borderId="26" xfId="0" quotePrefix="1" applyNumberFormat="1" applyFont="1" applyFill="1" applyBorder="1" applyAlignment="1">
      <alignment horizontal="right" wrapText="1"/>
    </xf>
    <xf numFmtId="164" fontId="10" fillId="4" borderId="12" xfId="0" applyNumberFormat="1" applyFont="1" applyFill="1" applyBorder="1" applyAlignment="1">
      <alignment horizontal="right"/>
    </xf>
    <xf numFmtId="164" fontId="10" fillId="4" borderId="27" xfId="0" applyNumberFormat="1" applyFont="1" applyFill="1" applyBorder="1" applyAlignment="1">
      <alignment horizontal="right"/>
    </xf>
    <xf numFmtId="0" fontId="10" fillId="5" borderId="27" xfId="0" applyFont="1" applyFill="1" applyBorder="1" applyAlignment="1">
      <alignment horizontal="center" vertical="center" wrapText="1"/>
    </xf>
    <xf numFmtId="1" fontId="15" fillId="2" borderId="11" xfId="0" quotePrefix="1" applyNumberFormat="1" applyFont="1" applyFill="1" applyBorder="1" applyAlignment="1">
      <alignment horizontal="left" vertical="center"/>
    </xf>
    <xf numFmtId="1" fontId="19" fillId="2" borderId="12" xfId="0" quotePrefix="1" applyNumberFormat="1" applyFont="1" applyFill="1" applyBorder="1" applyAlignment="1">
      <alignment horizontal="left" vertical="center"/>
    </xf>
    <xf numFmtId="1" fontId="15" fillId="2" borderId="12" xfId="0" quotePrefix="1" applyNumberFormat="1" applyFont="1" applyFill="1" applyBorder="1" applyAlignment="1">
      <alignment horizontal="left" vertical="center"/>
    </xf>
    <xf numFmtId="49" fontId="15" fillId="2" borderId="12" xfId="0" applyNumberFormat="1" applyFont="1" applyFill="1" applyBorder="1" applyAlignment="1">
      <alignment horizontal="left" vertical="center" wrapText="1"/>
    </xf>
    <xf numFmtId="4" fontId="10" fillId="6" borderId="14" xfId="0" applyNumberFormat="1" applyFont="1" applyFill="1" applyBorder="1" applyAlignment="1">
      <alignment horizontal="right" vertical="center"/>
    </xf>
    <xf numFmtId="4" fontId="10" fillId="6" borderId="28" xfId="0" applyNumberFormat="1" applyFont="1" applyFill="1" applyBorder="1" applyAlignment="1">
      <alignment horizontal="right" vertical="center"/>
    </xf>
    <xf numFmtId="4" fontId="10" fillId="4" borderId="3" xfId="0" applyNumberFormat="1" applyFont="1" applyFill="1" applyBorder="1" applyAlignment="1">
      <alignment horizontal="right" vertical="center"/>
    </xf>
    <xf numFmtId="4" fontId="10" fillId="4" borderId="26" xfId="0" applyNumberFormat="1" applyFont="1" applyFill="1" applyBorder="1" applyAlignment="1">
      <alignment horizontal="right" vertical="center"/>
    </xf>
    <xf numFmtId="4" fontId="10" fillId="7" borderId="26" xfId="0" applyNumberFormat="1" applyFont="1" applyFill="1" applyBorder="1" applyAlignment="1">
      <alignment horizontal="right" vertical="center"/>
    </xf>
    <xf numFmtId="4" fontId="10" fillId="3" borderId="3" xfId="0" applyNumberFormat="1" applyFont="1" applyFill="1" applyBorder="1" applyAlignment="1">
      <alignment horizontal="right" vertical="center"/>
    </xf>
    <xf numFmtId="4" fontId="10" fillId="3" borderId="26" xfId="0" applyNumberFormat="1" applyFont="1" applyFill="1" applyBorder="1" applyAlignment="1">
      <alignment horizontal="right" vertical="center"/>
    </xf>
    <xf numFmtId="4" fontId="10" fillId="7" borderId="26" xfId="0" applyNumberFormat="1" applyFont="1" applyFill="1" applyBorder="1" applyAlignment="1">
      <alignment horizontal="right"/>
    </xf>
    <xf numFmtId="4" fontId="23" fillId="0" borderId="26" xfId="0" applyNumberFormat="1" applyFont="1" applyBorder="1" applyAlignment="1">
      <alignment horizontal="right"/>
    </xf>
    <xf numFmtId="4" fontId="10" fillId="3" borderId="21" xfId="0" applyNumberFormat="1" applyFont="1" applyFill="1" applyBorder="1" applyAlignment="1">
      <alignment horizontal="right" vertical="center"/>
    </xf>
    <xf numFmtId="4" fontId="10" fillId="3" borderId="29" xfId="0" applyNumberFormat="1" applyFont="1" applyFill="1" applyBorder="1" applyAlignment="1">
      <alignment horizontal="right" vertical="center"/>
    </xf>
    <xf numFmtId="4" fontId="10" fillId="7" borderId="28" xfId="0" applyNumberFormat="1" applyFont="1" applyFill="1" applyBorder="1" applyAlignment="1">
      <alignment horizontal="right"/>
    </xf>
    <xf numFmtId="0" fontId="15" fillId="2" borderId="11" xfId="0" applyFont="1" applyFill="1" applyBorder="1" applyAlignment="1">
      <alignment vertical="center" wrapText="1"/>
    </xf>
    <xf numFmtId="4" fontId="19" fillId="6" borderId="20" xfId="0" applyNumberFormat="1" applyFont="1" applyFill="1" applyBorder="1" applyAlignment="1">
      <alignment horizontal="right" vertical="center" wrapText="1"/>
    </xf>
    <xf numFmtId="4" fontId="19" fillId="6" borderId="30" xfId="0" applyNumberFormat="1" applyFont="1" applyFill="1" applyBorder="1" applyAlignment="1">
      <alignment horizontal="right" vertical="center" wrapText="1"/>
    </xf>
    <xf numFmtId="0" fontId="20" fillId="7" borderId="10" xfId="0" applyFont="1" applyFill="1" applyBorder="1" applyAlignment="1">
      <alignment horizontal="left" vertical="center" wrapText="1"/>
    </xf>
    <xf numFmtId="4" fontId="20" fillId="7" borderId="26" xfId="0" applyNumberFormat="1" applyFont="1" applyFill="1" applyBorder="1" applyAlignment="1">
      <alignment horizontal="right" vertical="center" wrapText="1"/>
    </xf>
    <xf numFmtId="0" fontId="20" fillId="3" borderId="10" xfId="0" applyFont="1" applyFill="1" applyBorder="1" applyAlignment="1">
      <alignment horizontal="left" vertical="center" wrapText="1"/>
    </xf>
    <xf numFmtId="4" fontId="20" fillId="3" borderId="26" xfId="0" applyNumberFormat="1" applyFont="1" applyFill="1" applyBorder="1" applyAlignment="1">
      <alignment horizontal="right" vertical="center" wrapText="1"/>
    </xf>
    <xf numFmtId="0" fontId="23" fillId="0" borderId="11" xfId="0" applyFont="1" applyBorder="1" applyAlignment="1">
      <alignment horizontal="left" vertical="center" wrapText="1"/>
    </xf>
    <xf numFmtId="4" fontId="10" fillId="6" borderId="24" xfId="0" applyNumberFormat="1" applyFont="1" applyFill="1" applyBorder="1" applyAlignment="1">
      <alignment horizontal="right" vertical="center"/>
    </xf>
    <xf numFmtId="4" fontId="10" fillId="6" borderId="31" xfId="0" applyNumberFormat="1" applyFont="1" applyFill="1" applyBorder="1" applyAlignment="1">
      <alignment horizontal="right" vertical="center"/>
    </xf>
    <xf numFmtId="4" fontId="10" fillId="7" borderId="14" xfId="0" applyNumberFormat="1" applyFont="1" applyFill="1" applyBorder="1" applyAlignment="1">
      <alignment horizontal="right" vertical="center"/>
    </xf>
    <xf numFmtId="4" fontId="10" fillId="7" borderId="28" xfId="0" applyNumberFormat="1" applyFont="1" applyFill="1" applyBorder="1" applyAlignment="1">
      <alignment horizontal="right" vertical="center"/>
    </xf>
    <xf numFmtId="4" fontId="20" fillId="3" borderId="3" xfId="0" applyNumberFormat="1" applyFont="1" applyFill="1" applyBorder="1" applyAlignment="1">
      <alignment vertical="center"/>
    </xf>
    <xf numFmtId="4" fontId="20" fillId="3" borderId="26" xfId="0" applyNumberFormat="1" applyFont="1" applyFill="1" applyBorder="1" applyAlignment="1">
      <alignment vertical="center"/>
    </xf>
    <xf numFmtId="4" fontId="10" fillId="6" borderId="20" xfId="0" applyNumberFormat="1" applyFont="1" applyFill="1" applyBorder="1" applyAlignment="1">
      <alignment horizontal="right" vertical="center"/>
    </xf>
    <xf numFmtId="4" fontId="10" fillId="4" borderId="14" xfId="0" applyNumberFormat="1" applyFont="1" applyFill="1" applyBorder="1" applyAlignment="1">
      <alignment horizontal="right" vertical="center"/>
    </xf>
    <xf numFmtId="4" fontId="10" fillId="6" borderId="4" xfId="0" applyNumberFormat="1" applyFont="1" applyFill="1" applyBorder="1" applyAlignment="1">
      <alignment horizontal="right" vertical="center"/>
    </xf>
    <xf numFmtId="4" fontId="10" fillId="6" borderId="32" xfId="0" applyNumberFormat="1" applyFont="1" applyFill="1" applyBorder="1" applyAlignment="1">
      <alignment horizontal="right" vertical="center"/>
    </xf>
    <xf numFmtId="4" fontId="10" fillId="7" borderId="4" xfId="0" applyNumberFormat="1" applyFont="1" applyFill="1" applyBorder="1" applyAlignment="1">
      <alignment horizontal="right" vertical="center"/>
    </xf>
    <xf numFmtId="4" fontId="10" fillId="7" borderId="32" xfId="0" applyNumberFormat="1" applyFont="1" applyFill="1" applyBorder="1" applyAlignment="1">
      <alignment horizontal="right" vertical="center"/>
    </xf>
    <xf numFmtId="4" fontId="10" fillId="9" borderId="4" xfId="0" applyNumberFormat="1" applyFont="1" applyFill="1" applyBorder="1" applyAlignment="1">
      <alignment horizontal="right" vertical="center"/>
    </xf>
    <xf numFmtId="4" fontId="10" fillId="9" borderId="32" xfId="0" applyNumberFormat="1" applyFont="1" applyFill="1" applyBorder="1" applyAlignment="1">
      <alignment horizontal="right" vertical="center"/>
    </xf>
    <xf numFmtId="4" fontId="20" fillId="9" borderId="3" xfId="0" applyNumberFormat="1" applyFont="1" applyFill="1" applyBorder="1" applyAlignment="1">
      <alignment vertical="center"/>
    </xf>
    <xf numFmtId="4" fontId="20" fillId="9" borderId="26" xfId="0" applyNumberFormat="1" applyFont="1" applyFill="1" applyBorder="1" applyAlignment="1">
      <alignment vertical="center"/>
    </xf>
    <xf numFmtId="4" fontId="20" fillId="8" borderId="3" xfId="0" applyNumberFormat="1" applyFont="1" applyFill="1" applyBorder="1" applyAlignment="1">
      <alignment vertical="center" wrapText="1"/>
    </xf>
    <xf numFmtId="4" fontId="20" fillId="8" borderId="26" xfId="0" applyNumberFormat="1" applyFont="1" applyFill="1" applyBorder="1" applyAlignment="1">
      <alignment vertical="center" wrapText="1"/>
    </xf>
    <xf numFmtId="4" fontId="20" fillId="4" borderId="3" xfId="0" applyNumberFormat="1" applyFont="1" applyFill="1" applyBorder="1" applyAlignment="1">
      <alignment vertical="center" wrapText="1"/>
    </xf>
    <xf numFmtId="4" fontId="20" fillId="4" borderId="26" xfId="0" applyNumberFormat="1" applyFont="1" applyFill="1" applyBorder="1" applyAlignment="1">
      <alignment vertical="center" wrapText="1"/>
    </xf>
    <xf numFmtId="4" fontId="20" fillId="4" borderId="3" xfId="0" applyNumberFormat="1" applyFont="1" applyFill="1" applyBorder="1" applyAlignment="1">
      <alignment vertical="center"/>
    </xf>
    <xf numFmtId="4" fontId="20" fillId="4" borderId="26" xfId="0" applyNumberFormat="1" applyFont="1" applyFill="1" applyBorder="1" applyAlignment="1">
      <alignment vertical="center"/>
    </xf>
    <xf numFmtId="4" fontId="20" fillId="8" borderId="3" xfId="0" applyNumberFormat="1" applyFont="1" applyFill="1" applyBorder="1" applyAlignment="1">
      <alignment vertical="center"/>
    </xf>
    <xf numFmtId="4" fontId="20" fillId="8" borderId="26" xfId="0" applyNumberFormat="1" applyFont="1" applyFill="1" applyBorder="1" applyAlignment="1">
      <alignment vertical="center"/>
    </xf>
    <xf numFmtId="4" fontId="20" fillId="8" borderId="21" xfId="0" applyNumberFormat="1" applyFont="1" applyFill="1" applyBorder="1" applyAlignment="1">
      <alignment vertical="center"/>
    </xf>
    <xf numFmtId="4" fontId="20" fillId="8" borderId="29" xfId="0" applyNumberFormat="1" applyFont="1" applyFill="1" applyBorder="1" applyAlignment="1">
      <alignment vertical="center"/>
    </xf>
    <xf numFmtId="4" fontId="20" fillId="4" borderId="21" xfId="0" applyNumberFormat="1" applyFont="1" applyFill="1" applyBorder="1" applyAlignment="1">
      <alignment vertical="center"/>
    </xf>
    <xf numFmtId="4" fontId="20" fillId="4" borderId="29" xfId="0" applyNumberFormat="1" applyFont="1" applyFill="1" applyBorder="1" applyAlignment="1">
      <alignment vertical="center"/>
    </xf>
    <xf numFmtId="49" fontId="15" fillId="0" borderId="3" xfId="0" applyNumberFormat="1" applyFont="1" applyBorder="1" applyAlignment="1">
      <alignment horizontal="left" vertical="center" wrapText="1"/>
    </xf>
    <xf numFmtId="164" fontId="21" fillId="0" borderId="3" xfId="0" applyNumberFormat="1" applyFont="1" applyBorder="1" applyAlignment="1">
      <alignment horizontal="right" vertical="center"/>
    </xf>
    <xf numFmtId="164" fontId="21" fillId="0" borderId="3" xfId="0" applyNumberFormat="1" applyFont="1" applyBorder="1" applyAlignment="1">
      <alignment horizontal="right"/>
    </xf>
    <xf numFmtId="4" fontId="21" fillId="0" borderId="3" xfId="0" applyNumberFormat="1" applyFont="1" applyBorder="1" applyAlignment="1">
      <alignment horizontal="right" vertical="center"/>
    </xf>
    <xf numFmtId="4" fontId="21" fillId="0" borderId="12" xfId="0" applyNumberFormat="1" applyFont="1" applyBorder="1" applyAlignment="1">
      <alignment horizontal="right" vertical="center"/>
    </xf>
    <xf numFmtId="4" fontId="21" fillId="0" borderId="21" xfId="0" applyNumberFormat="1" applyFont="1" applyBorder="1" applyAlignment="1">
      <alignment horizontal="right" vertical="center"/>
    </xf>
    <xf numFmtId="1" fontId="20" fillId="7" borderId="3" xfId="0" applyNumberFormat="1" applyFont="1" applyFill="1" applyBorder="1"/>
    <xf numFmtId="49" fontId="20" fillId="7" borderId="3" xfId="0" applyNumberFormat="1" applyFont="1" applyFill="1" applyBorder="1" applyAlignment="1">
      <alignment wrapText="1"/>
    </xf>
    <xf numFmtId="1" fontId="20" fillId="7" borderId="3" xfId="0" applyNumberFormat="1" applyFont="1" applyFill="1" applyBorder="1" applyAlignment="1">
      <alignment horizontal="left" vertical="center"/>
    </xf>
    <xf numFmtId="1" fontId="20" fillId="3" borderId="3" xfId="0" applyNumberFormat="1" applyFont="1" applyFill="1" applyBorder="1"/>
    <xf numFmtId="49" fontId="20" fillId="3" borderId="3" xfId="0" applyNumberFormat="1" applyFont="1" applyFill="1" applyBorder="1" applyAlignment="1">
      <alignment wrapText="1"/>
    </xf>
    <xf numFmtId="4" fontId="20" fillId="3" borderId="3" xfId="0" applyNumberFormat="1" applyFont="1" applyFill="1" applyBorder="1"/>
    <xf numFmtId="4" fontId="20" fillId="7" borderId="3" xfId="0" applyNumberFormat="1" applyFont="1" applyFill="1" applyBorder="1"/>
    <xf numFmtId="4" fontId="21" fillId="0" borderId="3" xfId="0" applyNumberFormat="1" applyFont="1" applyBorder="1" applyAlignment="1">
      <alignment horizontal="right"/>
    </xf>
    <xf numFmtId="4" fontId="23" fillId="0" borderId="21" xfId="0" applyNumberFormat="1" applyFont="1" applyBorder="1" applyAlignment="1">
      <alignment vertical="center" wrapText="1"/>
    </xf>
    <xf numFmtId="4" fontId="23" fillId="0" borderId="12" xfId="0" applyNumberFormat="1" applyFont="1" applyBorder="1" applyAlignment="1">
      <alignment horizontal="right" vertical="center"/>
    </xf>
    <xf numFmtId="4" fontId="21" fillId="0" borderId="4" xfId="0" applyNumberFormat="1" applyFont="1" applyBorder="1" applyAlignment="1">
      <alignment horizontal="right" vertical="center"/>
    </xf>
    <xf numFmtId="4" fontId="23" fillId="0" borderId="3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4" fontId="23" fillId="0" borderId="12" xfId="0" applyNumberFormat="1" applyFont="1" applyBorder="1" applyAlignment="1">
      <alignment vertical="center"/>
    </xf>
    <xf numFmtId="164" fontId="21" fillId="0" borderId="26" xfId="0" applyNumberFormat="1" applyFont="1" applyBorder="1" applyAlignment="1">
      <alignment horizontal="right" vertical="center"/>
    </xf>
    <xf numFmtId="4" fontId="23" fillId="0" borderId="26" xfId="0" applyNumberFormat="1" applyFont="1" applyBorder="1" applyAlignment="1">
      <alignment horizontal="right" vertical="center"/>
    </xf>
    <xf numFmtId="4" fontId="21" fillId="0" borderId="26" xfId="0" applyNumberFormat="1" applyFont="1" applyBorder="1" applyAlignment="1">
      <alignment horizontal="right" vertical="center"/>
    </xf>
    <xf numFmtId="4" fontId="23" fillId="0" borderId="27" xfId="0" applyNumberFormat="1" applyFont="1" applyBorder="1" applyAlignment="1">
      <alignment horizontal="right" vertical="center"/>
    </xf>
    <xf numFmtId="164" fontId="21" fillId="0" borderId="26" xfId="0" applyNumberFormat="1" applyFont="1" applyBorder="1" applyAlignment="1">
      <alignment horizontal="right"/>
    </xf>
    <xf numFmtId="4" fontId="23" fillId="0" borderId="26" xfId="0" applyNumberFormat="1" applyFont="1" applyBorder="1" applyAlignment="1">
      <alignment vertical="center"/>
    </xf>
    <xf numFmtId="4" fontId="23" fillId="0" borderId="29" xfId="0" applyNumberFormat="1" applyFont="1" applyBorder="1" applyAlignment="1">
      <alignment vertical="center"/>
    </xf>
    <xf numFmtId="4" fontId="23" fillId="0" borderId="27" xfId="0" applyNumberFormat="1" applyFont="1" applyBorder="1" applyAlignment="1">
      <alignment vertical="center"/>
    </xf>
    <xf numFmtId="4" fontId="21" fillId="0" borderId="32" xfId="0" applyNumberFormat="1" applyFont="1" applyBorder="1" applyAlignment="1">
      <alignment horizontal="right" vertical="center"/>
    </xf>
    <xf numFmtId="4" fontId="23" fillId="0" borderId="29" xfId="0" applyNumberFormat="1" applyFont="1" applyBorder="1" applyAlignment="1">
      <alignment vertical="center" wrapText="1"/>
    </xf>
    <xf numFmtId="1" fontId="20" fillId="7" borderId="10" xfId="0" applyNumberFormat="1" applyFont="1" applyFill="1" applyBorder="1"/>
    <xf numFmtId="4" fontId="20" fillId="7" borderId="26" xfId="0" applyNumberFormat="1" applyFont="1" applyFill="1" applyBorder="1"/>
    <xf numFmtId="1" fontId="20" fillId="3" borderId="10" xfId="0" applyNumberFormat="1" applyFont="1" applyFill="1" applyBorder="1"/>
    <xf numFmtId="4" fontId="20" fillId="3" borderId="26" xfId="0" applyNumberFormat="1" applyFont="1" applyFill="1" applyBorder="1"/>
    <xf numFmtId="1" fontId="23" fillId="0" borderId="11" xfId="0" applyNumberFormat="1" applyFont="1" applyBorder="1" applyAlignment="1">
      <alignment vertical="top" wrapText="1"/>
    </xf>
    <xf numFmtId="1" fontId="23" fillId="0" borderId="12" xfId="0" applyNumberFormat="1" applyFont="1" applyBorder="1" applyAlignment="1">
      <alignment vertical="top" wrapText="1"/>
    </xf>
    <xf numFmtId="49" fontId="23" fillId="0" borderId="12" xfId="0" applyNumberFormat="1" applyFont="1" applyBorder="1" applyAlignment="1">
      <alignment vertical="top" wrapText="1"/>
    </xf>
    <xf numFmtId="4" fontId="23" fillId="0" borderId="12" xfId="0" applyNumberFormat="1" applyFont="1" applyBorder="1" applyAlignment="1">
      <alignment vertical="top" wrapText="1"/>
    </xf>
    <xf numFmtId="4" fontId="23" fillId="0" borderId="27" xfId="0" applyNumberFormat="1" applyFont="1" applyBorder="1" applyAlignment="1">
      <alignment vertical="top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0" fillId="5" borderId="18" xfId="0" quotePrefix="1" applyFont="1" applyFill="1" applyBorder="1" applyAlignment="1">
      <alignment horizontal="center" vertical="center" wrapText="1"/>
    </xf>
    <xf numFmtId="0" fontId="10" fillId="5" borderId="8" xfId="0" quotePrefix="1" applyFont="1" applyFill="1" applyBorder="1" applyAlignment="1">
      <alignment horizontal="center" vertical="center" wrapText="1"/>
    </xf>
    <xf numFmtId="0" fontId="10" fillId="5" borderId="9" xfId="0" quotePrefix="1" applyFont="1" applyFill="1" applyBorder="1" applyAlignment="1">
      <alignment horizontal="center" vertical="center" wrapText="1"/>
    </xf>
    <xf numFmtId="0" fontId="10" fillId="5" borderId="2" xfId="0" quotePrefix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0" fillId="4" borderId="9" xfId="0" quotePrefix="1" applyFont="1" applyFill="1" applyBorder="1" applyAlignment="1">
      <alignment horizontal="left" wrapText="1"/>
    </xf>
    <xf numFmtId="0" fontId="10" fillId="4" borderId="2" xfId="0" quotePrefix="1" applyFont="1" applyFill="1" applyBorder="1" applyAlignment="1">
      <alignment horizontal="left" wrapText="1"/>
    </xf>
    <xf numFmtId="0" fontId="10" fillId="4" borderId="4" xfId="0" quotePrefix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9" fillId="4" borderId="9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9" fillId="0" borderId="9" xfId="0" quotePrefix="1" applyFont="1" applyBorder="1" applyAlignment="1">
      <alignment horizontal="left" vertical="center"/>
    </xf>
    <xf numFmtId="0" fontId="10" fillId="5" borderId="10" xfId="0" quotePrefix="1" applyFont="1" applyFill="1" applyBorder="1" applyAlignment="1">
      <alignment horizontal="center" wrapText="1"/>
    </xf>
    <xf numFmtId="0" fontId="10" fillId="5" borderId="3" xfId="0" quotePrefix="1" applyFont="1" applyFill="1" applyBorder="1" applyAlignment="1">
      <alignment horizontal="center" wrapText="1"/>
    </xf>
    <xf numFmtId="0" fontId="10" fillId="5" borderId="1" xfId="0" quotePrefix="1" applyFont="1" applyFill="1" applyBorder="1" applyAlignment="1">
      <alignment horizontal="center" wrapText="1"/>
    </xf>
    <xf numFmtId="0" fontId="10" fillId="4" borderId="11" xfId="0" quotePrefix="1" applyFont="1" applyFill="1" applyBorder="1" applyAlignment="1">
      <alignment horizontal="left" vertical="center" wrapText="1"/>
    </xf>
    <xf numFmtId="0" fontId="10" fillId="4" borderId="12" xfId="0" quotePrefix="1" applyFont="1" applyFill="1" applyBorder="1" applyAlignment="1">
      <alignment horizontal="left" vertical="center" wrapText="1"/>
    </xf>
    <xf numFmtId="0" fontId="19" fillId="4" borderId="15" xfId="0" quotePrefix="1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vertical="center" wrapText="1"/>
    </xf>
    <xf numFmtId="0" fontId="19" fillId="0" borderId="9" xfId="0" quotePrefix="1" applyFont="1" applyBorder="1" applyAlignment="1">
      <alignment horizontal="left" vertical="center" wrapText="1"/>
    </xf>
    <xf numFmtId="49" fontId="10" fillId="5" borderId="15" xfId="0" applyNumberFormat="1" applyFont="1" applyFill="1" applyBorder="1" applyAlignment="1">
      <alignment horizontal="center" vertical="center" wrapText="1"/>
    </xf>
    <xf numFmtId="49" fontId="10" fillId="5" borderId="16" xfId="0" applyNumberFormat="1" applyFont="1" applyFill="1" applyBorder="1" applyAlignment="1">
      <alignment horizontal="center" vertical="center" wrapText="1"/>
    </xf>
    <xf numFmtId="49" fontId="10" fillId="5" borderId="17" xfId="0" applyNumberFormat="1" applyFont="1" applyFill="1" applyBorder="1" applyAlignment="1">
      <alignment horizontal="center" vertical="center" wrapText="1"/>
    </xf>
    <xf numFmtId="49" fontId="10" fillId="5" borderId="5" xfId="0" applyNumberFormat="1" applyFont="1" applyFill="1" applyBorder="1" applyAlignment="1">
      <alignment horizontal="center" vertical="center" wrapText="1"/>
    </xf>
    <xf numFmtId="49" fontId="10" fillId="5" borderId="6" xfId="0" applyNumberFormat="1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10" fillId="6" borderId="9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0" fontId="20" fillId="9" borderId="9" xfId="0" applyFont="1" applyFill="1" applyBorder="1" applyAlignment="1">
      <alignment vertical="center"/>
    </xf>
    <xf numFmtId="0" fontId="20" fillId="9" borderId="2" xfId="0" applyFont="1" applyFill="1" applyBorder="1" applyAlignment="1">
      <alignment vertical="center"/>
    </xf>
    <xf numFmtId="0" fontId="20" fillId="9" borderId="4" xfId="0" applyFont="1" applyFill="1" applyBorder="1" applyAlignment="1">
      <alignment vertical="center"/>
    </xf>
    <xf numFmtId="0" fontId="20" fillId="8" borderId="9" xfId="0" applyFont="1" applyFill="1" applyBorder="1" applyAlignment="1">
      <alignment vertical="center" wrapText="1"/>
    </xf>
    <xf numFmtId="0" fontId="20" fillId="8" borderId="2" xfId="0" applyFont="1" applyFill="1" applyBorder="1" applyAlignment="1">
      <alignment vertical="center" wrapText="1"/>
    </xf>
    <xf numFmtId="0" fontId="20" fillId="8" borderId="4" xfId="0" applyFont="1" applyFill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vertical="center" wrapText="1"/>
    </xf>
    <xf numFmtId="0" fontId="21" fillId="2" borderId="9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0" fontId="10" fillId="9" borderId="9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4" xfId="0" applyFont="1" applyFill="1" applyBorder="1" applyAlignment="1">
      <alignment vertical="center" wrapText="1"/>
    </xf>
    <xf numFmtId="0" fontId="21" fillId="0" borderId="9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3" fillId="0" borderId="9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0" fillId="4" borderId="9" xfId="0" applyFont="1" applyFill="1" applyBorder="1" applyAlignment="1">
      <alignment vertical="center"/>
    </xf>
    <xf numFmtId="0" fontId="20" fillId="4" borderId="2" xfId="0" applyFont="1" applyFill="1" applyBorder="1" applyAlignment="1">
      <alignment vertical="center"/>
    </xf>
    <xf numFmtId="0" fontId="20" fillId="4" borderId="4" xfId="0" applyFont="1" applyFill="1" applyBorder="1" applyAlignment="1">
      <alignment vertical="center"/>
    </xf>
    <xf numFmtId="0" fontId="20" fillId="8" borderId="9" xfId="0" applyFont="1" applyFill="1" applyBorder="1" applyAlignment="1">
      <alignment vertical="center"/>
    </xf>
    <xf numFmtId="0" fontId="20" fillId="8" borderId="2" xfId="0" applyFont="1" applyFill="1" applyBorder="1" applyAlignment="1">
      <alignment vertical="center"/>
    </xf>
    <xf numFmtId="0" fontId="20" fillId="8" borderId="4" xfId="0" applyFont="1" applyFill="1" applyBorder="1" applyAlignment="1">
      <alignment vertical="center"/>
    </xf>
    <xf numFmtId="0" fontId="23" fillId="0" borderId="9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0" fillId="9" borderId="9" xfId="0" applyFont="1" applyFill="1" applyBorder="1" applyAlignment="1">
      <alignment vertical="center" wrapText="1"/>
    </xf>
    <xf numFmtId="0" fontId="20" fillId="9" borderId="2" xfId="0" applyFont="1" applyFill="1" applyBorder="1" applyAlignment="1">
      <alignment vertical="center" wrapText="1"/>
    </xf>
    <xf numFmtId="0" fontId="20" fillId="9" borderId="4" xfId="0" applyFont="1" applyFill="1" applyBorder="1" applyAlignment="1">
      <alignment vertical="center" wrapText="1"/>
    </xf>
    <xf numFmtId="0" fontId="23" fillId="0" borderId="9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0" fillId="4" borderId="9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20" fillId="4" borderId="9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left" vertical="center"/>
    </xf>
    <xf numFmtId="0" fontId="20" fillId="4" borderId="4" xfId="0" applyFont="1" applyFill="1" applyBorder="1" applyAlignment="1">
      <alignment horizontal="left" vertical="center"/>
    </xf>
    <xf numFmtId="0" fontId="23" fillId="0" borderId="15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0" fillId="8" borderId="9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left" vertical="center" wrapText="1"/>
    </xf>
    <xf numFmtId="0" fontId="20" fillId="8" borderId="4" xfId="0" applyFont="1" applyFill="1" applyBorder="1" applyAlignment="1">
      <alignment horizontal="left" vertical="center" wrapText="1"/>
    </xf>
    <xf numFmtId="0" fontId="23" fillId="0" borderId="0" xfId="0" applyFont="1" applyFill="1"/>
    <xf numFmtId="0" fontId="0" fillId="0" borderId="0" xfId="0" applyFill="1"/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6699FF"/>
      <color rgb="FF3399FF"/>
      <color rgb="FF00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74295</xdr:colOff>
      <xdr:row>4</xdr:row>
      <xdr:rowOff>169545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3B59659-A009-9DB9-B697-27ACC52FF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760720" cy="550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62D1-3C11-478A-B118-9EE225DBC839}">
  <dimension ref="B11:I50"/>
  <sheetViews>
    <sheetView topLeftCell="A10" zoomScaleNormal="100" workbookViewId="0">
      <selection activeCell="H55" sqref="H55"/>
    </sheetView>
  </sheetViews>
  <sheetFormatPr defaultRowHeight="15" x14ac:dyDescent="0.25"/>
  <cols>
    <col min="9" max="9" width="21.28515625" customWidth="1"/>
  </cols>
  <sheetData>
    <row r="11" ht="22.5" customHeight="1" x14ac:dyDescent="0.25"/>
    <row r="12" ht="20.25" customHeight="1" x14ac:dyDescent="0.25"/>
    <row r="18" spans="2:9" ht="22.5" x14ac:dyDescent="0.25">
      <c r="B18" s="212" t="s">
        <v>211</v>
      </c>
      <c r="C18" s="212"/>
      <c r="D18" s="212"/>
      <c r="E18" s="212"/>
      <c r="F18" s="212"/>
      <c r="G18" s="212"/>
      <c r="H18" s="212"/>
      <c r="I18" s="212"/>
    </row>
    <row r="19" spans="2:9" ht="22.5" x14ac:dyDescent="0.25">
      <c r="B19" s="213" t="s">
        <v>210</v>
      </c>
      <c r="C19" s="213"/>
      <c r="D19" s="213"/>
      <c r="E19" s="213"/>
      <c r="F19" s="213"/>
      <c r="G19" s="213"/>
      <c r="H19" s="213"/>
      <c r="I19" s="213"/>
    </row>
    <row r="20" spans="2:9" ht="22.5" x14ac:dyDescent="0.25">
      <c r="B20" s="212" t="s">
        <v>178</v>
      </c>
      <c r="C20" s="212"/>
      <c r="D20" s="212"/>
      <c r="E20" s="212"/>
      <c r="F20" s="212"/>
      <c r="G20" s="212"/>
      <c r="H20" s="212"/>
      <c r="I20" s="212"/>
    </row>
    <row r="21" spans="2:9" ht="22.5" customHeight="1" x14ac:dyDescent="0.25">
      <c r="B21" s="212" t="s">
        <v>177</v>
      </c>
      <c r="C21" s="212"/>
      <c r="D21" s="212"/>
      <c r="E21" s="212"/>
      <c r="F21" s="212"/>
      <c r="G21" s="212"/>
      <c r="H21" s="212"/>
      <c r="I21" s="212"/>
    </row>
    <row r="48" spans="2:5" ht="15.75" x14ac:dyDescent="0.25">
      <c r="B48" s="314" t="s">
        <v>213</v>
      </c>
      <c r="C48" s="315"/>
      <c r="D48" s="315"/>
      <c r="E48" s="315"/>
    </row>
    <row r="49" spans="2:5" ht="15.75" x14ac:dyDescent="0.25">
      <c r="B49" s="314" t="s">
        <v>214</v>
      </c>
      <c r="C49" s="315"/>
      <c r="D49" s="315"/>
      <c r="E49" s="315"/>
    </row>
    <row r="50" spans="2:5" ht="15.75" x14ac:dyDescent="0.25">
      <c r="B50" s="314" t="s">
        <v>215</v>
      </c>
      <c r="C50" s="315"/>
      <c r="D50" s="315"/>
      <c r="E50" s="315"/>
    </row>
  </sheetData>
  <mergeCells count="4">
    <mergeCell ref="B18:I18"/>
    <mergeCell ref="B20:I20"/>
    <mergeCell ref="B21:I21"/>
    <mergeCell ref="B19:I19"/>
  </mergeCells>
  <pageMargins left="0.7" right="0.7" top="0.75" bottom="0.75" header="0.3" footer="0.3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36"/>
  <sheetViews>
    <sheetView zoomScaleNormal="100" workbookViewId="0">
      <selection activeCell="J8" sqref="J8"/>
    </sheetView>
  </sheetViews>
  <sheetFormatPr defaultRowHeight="15" x14ac:dyDescent="0.25"/>
  <cols>
    <col min="6" max="8" width="25.28515625" customWidth="1"/>
    <col min="9" max="9" width="29.42578125" customWidth="1"/>
    <col min="10" max="10" width="25.28515625" customWidth="1"/>
  </cols>
  <sheetData>
    <row r="1" spans="1:10" ht="18.75" x14ac:dyDescent="0.3">
      <c r="A1" s="18" t="s">
        <v>40</v>
      </c>
      <c r="B1" s="19"/>
      <c r="C1" s="19"/>
      <c r="D1" s="19"/>
      <c r="E1" s="19"/>
      <c r="F1" s="19"/>
      <c r="G1" s="12"/>
      <c r="H1" s="12"/>
      <c r="I1" s="12"/>
    </row>
    <row r="2" spans="1:10" ht="42" customHeight="1" x14ac:dyDescent="0.25">
      <c r="A2" s="12"/>
      <c r="B2" s="226" t="s">
        <v>212</v>
      </c>
      <c r="C2" s="226"/>
      <c r="D2" s="226"/>
      <c r="E2" s="226"/>
      <c r="F2" s="226"/>
      <c r="G2" s="226"/>
      <c r="H2" s="226"/>
      <c r="I2" s="226"/>
      <c r="J2" s="6"/>
    </row>
    <row r="3" spans="1:10" ht="18" customHeight="1" x14ac:dyDescent="0.25">
      <c r="A3" s="12"/>
      <c r="B3" s="13"/>
      <c r="C3" s="13"/>
      <c r="D3" s="13"/>
      <c r="E3" s="13"/>
      <c r="F3" s="13"/>
      <c r="G3" s="13"/>
      <c r="H3" s="13"/>
      <c r="I3" s="13"/>
      <c r="J3" s="2"/>
    </row>
    <row r="4" spans="1:10" ht="15.75" customHeight="1" x14ac:dyDescent="0.25">
      <c r="A4" s="12"/>
      <c r="B4" s="226" t="s">
        <v>10</v>
      </c>
      <c r="C4" s="226"/>
      <c r="D4" s="226"/>
      <c r="E4" s="226"/>
      <c r="F4" s="226"/>
      <c r="G4" s="226"/>
      <c r="H4" s="226"/>
      <c r="I4" s="226"/>
      <c r="J4" s="5"/>
    </row>
    <row r="5" spans="1:10" ht="18.75" x14ac:dyDescent="0.25">
      <c r="A5" s="12"/>
      <c r="B5" s="13"/>
      <c r="C5" s="13"/>
      <c r="D5" s="13"/>
      <c r="E5" s="13"/>
      <c r="F5" s="13"/>
      <c r="G5" s="13"/>
      <c r="H5" s="13"/>
      <c r="I5" s="13"/>
      <c r="J5" s="3"/>
    </row>
    <row r="6" spans="1:10" ht="18" customHeight="1" x14ac:dyDescent="0.25">
      <c r="A6" s="12"/>
      <c r="B6" s="226" t="s">
        <v>34</v>
      </c>
      <c r="C6" s="226"/>
      <c r="D6" s="226"/>
      <c r="E6" s="226"/>
      <c r="F6" s="226"/>
      <c r="G6" s="226"/>
      <c r="H6" s="226"/>
      <c r="I6" s="226"/>
      <c r="J6" s="4"/>
    </row>
    <row r="7" spans="1:10" ht="18" customHeight="1" x14ac:dyDescent="0.25">
      <c r="A7" s="12"/>
      <c r="B7" s="14"/>
      <c r="C7" s="14"/>
      <c r="D7" s="14"/>
      <c r="E7" s="14"/>
      <c r="F7" s="14"/>
      <c r="G7" s="14"/>
      <c r="H7" s="14"/>
      <c r="I7" s="14"/>
      <c r="J7" s="4"/>
    </row>
    <row r="8" spans="1:10" ht="18" customHeight="1" thickBot="1" x14ac:dyDescent="0.3">
      <c r="A8" s="12"/>
      <c r="B8" s="215" t="s">
        <v>39</v>
      </c>
      <c r="C8" s="215"/>
      <c r="D8" s="215"/>
      <c r="E8" s="215"/>
      <c r="F8" s="215"/>
      <c r="G8" s="107"/>
      <c r="H8" s="107"/>
      <c r="I8" s="107"/>
    </row>
    <row r="9" spans="1:10" ht="30.75" customHeight="1" x14ac:dyDescent="0.25">
      <c r="A9" s="12"/>
      <c r="B9" s="218" t="s">
        <v>8</v>
      </c>
      <c r="C9" s="219"/>
      <c r="D9" s="219"/>
      <c r="E9" s="219"/>
      <c r="F9" s="219"/>
      <c r="G9" s="108" t="s">
        <v>200</v>
      </c>
      <c r="H9" s="108" t="s">
        <v>197</v>
      </c>
      <c r="I9" s="109" t="s">
        <v>201</v>
      </c>
    </row>
    <row r="10" spans="1:10" ht="15.75" x14ac:dyDescent="0.25">
      <c r="A10" s="12"/>
      <c r="B10" s="233">
        <v>1</v>
      </c>
      <c r="C10" s="234"/>
      <c r="D10" s="234"/>
      <c r="E10" s="234"/>
      <c r="F10" s="235"/>
      <c r="G10" s="42">
        <v>4</v>
      </c>
      <c r="H10" s="42">
        <v>5</v>
      </c>
      <c r="I10" s="110">
        <v>6</v>
      </c>
    </row>
    <row r="11" spans="1:10" ht="15.75" x14ac:dyDescent="0.25">
      <c r="A11" s="12"/>
      <c r="B11" s="216" t="s">
        <v>19</v>
      </c>
      <c r="C11" s="217"/>
      <c r="D11" s="217"/>
      <c r="E11" s="217"/>
      <c r="F11" s="231"/>
      <c r="G11" s="174">
        <v>1299000</v>
      </c>
      <c r="H11" s="174">
        <v>-9543</v>
      </c>
      <c r="I11" s="193">
        <v>1289457</v>
      </c>
    </row>
    <row r="12" spans="1:10" ht="15.75" x14ac:dyDescent="0.25">
      <c r="A12" s="12"/>
      <c r="B12" s="232" t="s">
        <v>18</v>
      </c>
      <c r="C12" s="231"/>
      <c r="D12" s="231"/>
      <c r="E12" s="231"/>
      <c r="F12" s="231"/>
      <c r="G12" s="174">
        <v>0</v>
      </c>
      <c r="H12" s="174">
        <v>0</v>
      </c>
      <c r="I12" s="193">
        <v>0</v>
      </c>
    </row>
    <row r="13" spans="1:10" ht="15.75" x14ac:dyDescent="0.25">
      <c r="A13" s="12"/>
      <c r="B13" s="228" t="s">
        <v>0</v>
      </c>
      <c r="C13" s="229"/>
      <c r="D13" s="229"/>
      <c r="E13" s="229"/>
      <c r="F13" s="230"/>
      <c r="G13" s="44">
        <f>SUM(G11:G12)</f>
        <v>1299000</v>
      </c>
      <c r="H13" s="44">
        <f t="shared" ref="H13:I13" si="0">SUM(H11:H12)</f>
        <v>-9543</v>
      </c>
      <c r="I13" s="111">
        <f t="shared" si="0"/>
        <v>1289457</v>
      </c>
    </row>
    <row r="14" spans="1:10" ht="15.75" x14ac:dyDescent="0.25">
      <c r="A14" s="12"/>
      <c r="B14" s="240" t="s">
        <v>20</v>
      </c>
      <c r="C14" s="217"/>
      <c r="D14" s="217"/>
      <c r="E14" s="217"/>
      <c r="F14" s="217"/>
      <c r="G14" s="174">
        <v>1201635</v>
      </c>
      <c r="H14" s="174">
        <v>96218</v>
      </c>
      <c r="I14" s="193">
        <v>1297853</v>
      </c>
    </row>
    <row r="15" spans="1:10" ht="15.75" x14ac:dyDescent="0.25">
      <c r="A15" s="12"/>
      <c r="B15" s="232" t="s">
        <v>21</v>
      </c>
      <c r="C15" s="231"/>
      <c r="D15" s="231"/>
      <c r="E15" s="231"/>
      <c r="F15" s="231"/>
      <c r="G15" s="174">
        <v>97365</v>
      </c>
      <c r="H15" s="174">
        <v>71616</v>
      </c>
      <c r="I15" s="193">
        <v>168981</v>
      </c>
    </row>
    <row r="16" spans="1:10" ht="15.75" x14ac:dyDescent="0.25">
      <c r="A16" s="12"/>
      <c r="B16" s="112" t="s">
        <v>1</v>
      </c>
      <c r="C16" s="43"/>
      <c r="D16" s="43"/>
      <c r="E16" s="43"/>
      <c r="F16" s="43"/>
      <c r="G16" s="44">
        <f>SUM(G14:G15)</f>
        <v>1299000</v>
      </c>
      <c r="H16" s="44">
        <f t="shared" ref="H16:I16" si="1">SUM(H14:H15)</f>
        <v>167834</v>
      </c>
      <c r="I16" s="111">
        <f t="shared" si="1"/>
        <v>1466834</v>
      </c>
    </row>
    <row r="17" spans="1:46" ht="16.5" thickBot="1" x14ac:dyDescent="0.3">
      <c r="A17" s="12"/>
      <c r="B17" s="238" t="s">
        <v>2</v>
      </c>
      <c r="C17" s="239"/>
      <c r="D17" s="239"/>
      <c r="E17" s="239"/>
      <c r="F17" s="239"/>
      <c r="G17" s="113">
        <f t="shared" ref="G17:I17" si="2">SUM(G13-G16)</f>
        <v>0</v>
      </c>
      <c r="H17" s="113">
        <f t="shared" si="2"/>
        <v>-177377</v>
      </c>
      <c r="I17" s="114">
        <f t="shared" si="2"/>
        <v>-177377</v>
      </c>
    </row>
    <row r="18" spans="1:46" ht="15.75" x14ac:dyDescent="0.25">
      <c r="A18" s="12"/>
      <c r="B18" s="14"/>
      <c r="C18" s="20"/>
      <c r="D18" s="20"/>
      <c r="E18" s="20"/>
      <c r="F18" s="20"/>
      <c r="G18" s="20"/>
      <c r="H18" s="20"/>
      <c r="I18" s="20"/>
      <c r="J18" s="1"/>
    </row>
    <row r="19" spans="1:46" ht="18" customHeight="1" thickBot="1" x14ac:dyDescent="0.3">
      <c r="A19" s="12"/>
      <c r="B19" s="215" t="s">
        <v>36</v>
      </c>
      <c r="C19" s="215"/>
      <c r="D19" s="215"/>
      <c r="E19" s="215"/>
      <c r="F19" s="215"/>
      <c r="G19" s="20"/>
      <c r="H19" s="20"/>
      <c r="I19" s="20"/>
      <c r="J19" s="1"/>
    </row>
    <row r="20" spans="1:46" ht="30.75" customHeight="1" x14ac:dyDescent="0.25">
      <c r="A20" s="12"/>
      <c r="B20" s="218" t="s">
        <v>8</v>
      </c>
      <c r="C20" s="219"/>
      <c r="D20" s="219"/>
      <c r="E20" s="219"/>
      <c r="F20" s="219"/>
      <c r="G20" s="55" t="s">
        <v>200</v>
      </c>
      <c r="H20" s="55" t="s">
        <v>197</v>
      </c>
      <c r="I20" s="115" t="s">
        <v>201</v>
      </c>
    </row>
    <row r="21" spans="1:46" ht="15.75" x14ac:dyDescent="0.25">
      <c r="A21" s="12"/>
      <c r="B21" s="220">
        <v>1</v>
      </c>
      <c r="C21" s="221"/>
      <c r="D21" s="221"/>
      <c r="E21" s="221"/>
      <c r="F21" s="221"/>
      <c r="G21" s="42">
        <v>4</v>
      </c>
      <c r="H21" s="42">
        <v>5</v>
      </c>
      <c r="I21" s="110"/>
    </row>
    <row r="22" spans="1:46" ht="15.75" customHeight="1" x14ac:dyDescent="0.25">
      <c r="A22" s="12"/>
      <c r="B22" s="216" t="s">
        <v>22</v>
      </c>
      <c r="C22" s="222"/>
      <c r="D22" s="222"/>
      <c r="E22" s="222"/>
      <c r="F22" s="222"/>
      <c r="G22" s="175">
        <v>0</v>
      </c>
      <c r="H22" s="175">
        <v>0</v>
      </c>
      <c r="I22" s="197">
        <v>0</v>
      </c>
    </row>
    <row r="23" spans="1:46" ht="15.75" x14ac:dyDescent="0.25">
      <c r="A23" s="12"/>
      <c r="B23" s="216" t="s">
        <v>23</v>
      </c>
      <c r="C23" s="217"/>
      <c r="D23" s="217"/>
      <c r="E23" s="217"/>
      <c r="F23" s="217"/>
      <c r="G23" s="175">
        <v>0</v>
      </c>
      <c r="H23" s="175">
        <v>0</v>
      </c>
      <c r="I23" s="197">
        <v>0</v>
      </c>
    </row>
    <row r="24" spans="1:46" ht="15" customHeight="1" x14ac:dyDescent="0.25">
      <c r="A24" s="12"/>
      <c r="B24" s="223" t="s">
        <v>33</v>
      </c>
      <c r="C24" s="224"/>
      <c r="D24" s="224"/>
      <c r="E24" s="224"/>
      <c r="F24" s="225"/>
      <c r="G24" s="40">
        <v>0</v>
      </c>
      <c r="H24" s="40">
        <v>0</v>
      </c>
      <c r="I24" s="116">
        <v>0</v>
      </c>
    </row>
    <row r="25" spans="1:46" s="8" customFormat="1" ht="15" customHeight="1" x14ac:dyDescent="0.25">
      <c r="A25" s="12"/>
      <c r="B25" s="216" t="s">
        <v>13</v>
      </c>
      <c r="C25" s="217"/>
      <c r="D25" s="217"/>
      <c r="E25" s="217"/>
      <c r="F25" s="217"/>
      <c r="G25" s="175">
        <v>0</v>
      </c>
      <c r="H25" s="175">
        <v>177377</v>
      </c>
      <c r="I25" s="197">
        <v>177377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s="8" customFormat="1" ht="15" customHeight="1" x14ac:dyDescent="0.25">
      <c r="A26" s="12"/>
      <c r="B26" s="216" t="s">
        <v>35</v>
      </c>
      <c r="C26" s="217"/>
      <c r="D26" s="217"/>
      <c r="E26" s="217"/>
      <c r="F26" s="217"/>
      <c r="G26" s="175">
        <v>0</v>
      </c>
      <c r="H26" s="175">
        <v>177377</v>
      </c>
      <c r="I26" s="197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s="11" customFormat="1" ht="15.75" x14ac:dyDescent="0.25">
      <c r="A27" s="15"/>
      <c r="B27" s="223" t="s">
        <v>37</v>
      </c>
      <c r="C27" s="224"/>
      <c r="D27" s="224"/>
      <c r="E27" s="224"/>
      <c r="F27" s="225"/>
      <c r="G27" s="41">
        <v>0</v>
      </c>
      <c r="H27" s="41">
        <v>0</v>
      </c>
      <c r="I27" s="117">
        <v>177377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</row>
    <row r="28" spans="1:46" ht="16.5" thickBot="1" x14ac:dyDescent="0.3">
      <c r="A28" s="12"/>
      <c r="B28" s="236" t="s">
        <v>38</v>
      </c>
      <c r="C28" s="237"/>
      <c r="D28" s="237"/>
      <c r="E28" s="237"/>
      <c r="F28" s="237"/>
      <c r="G28" s="118">
        <v>0</v>
      </c>
      <c r="H28" s="118">
        <v>0</v>
      </c>
      <c r="I28" s="119">
        <v>0</v>
      </c>
    </row>
    <row r="29" spans="1:46" x14ac:dyDescent="0.25">
      <c r="A29" s="12"/>
      <c r="B29" s="12"/>
      <c r="C29" s="12"/>
      <c r="D29" s="12"/>
      <c r="E29" s="12"/>
      <c r="F29" s="12"/>
      <c r="G29" s="12"/>
      <c r="H29" s="12"/>
      <c r="I29" s="12"/>
    </row>
    <row r="30" spans="1:46" x14ac:dyDescent="0.25">
      <c r="A30" s="12"/>
      <c r="B30" s="16"/>
      <c r="C30" s="16"/>
      <c r="D30" s="16"/>
      <c r="E30" s="16"/>
      <c r="F30" s="16"/>
      <c r="G30" s="16"/>
      <c r="H30" s="16"/>
      <c r="I30" s="16"/>
    </row>
    <row r="31" spans="1:46" x14ac:dyDescent="0.25">
      <c r="A31" s="12"/>
      <c r="B31" s="214"/>
      <c r="C31" s="214"/>
      <c r="D31" s="214"/>
      <c r="E31" s="214"/>
      <c r="F31" s="214"/>
      <c r="G31" s="214"/>
      <c r="H31" s="214"/>
      <c r="I31" s="214"/>
    </row>
    <row r="32" spans="1:46" ht="15" customHeight="1" x14ac:dyDescent="0.25">
      <c r="A32" s="12"/>
      <c r="B32" s="214"/>
      <c r="C32" s="214"/>
      <c r="D32" s="214"/>
      <c r="E32" s="214"/>
      <c r="F32" s="214"/>
      <c r="G32" s="214"/>
      <c r="H32" s="214"/>
      <c r="I32" s="214"/>
    </row>
    <row r="33" spans="1:9" ht="15" customHeight="1" x14ac:dyDescent="0.25">
      <c r="A33" s="12"/>
      <c r="B33" s="214"/>
      <c r="C33" s="214"/>
      <c r="D33" s="214"/>
      <c r="E33" s="214"/>
      <c r="F33" s="214"/>
      <c r="G33" s="214"/>
      <c r="H33" s="214"/>
      <c r="I33" s="214"/>
    </row>
    <row r="34" spans="1:9" ht="36.75" customHeight="1" x14ac:dyDescent="0.25">
      <c r="A34" s="12"/>
      <c r="B34" s="214"/>
      <c r="C34" s="214"/>
      <c r="D34" s="214"/>
      <c r="E34" s="214"/>
      <c r="F34" s="214"/>
      <c r="G34" s="214"/>
      <c r="H34" s="214"/>
      <c r="I34" s="214"/>
    </row>
    <row r="35" spans="1:9" ht="15" customHeight="1" x14ac:dyDescent="0.25">
      <c r="A35" s="12"/>
      <c r="B35" s="227"/>
      <c r="C35" s="227"/>
      <c r="D35" s="227"/>
      <c r="E35" s="227"/>
      <c r="F35" s="227"/>
      <c r="G35" s="227"/>
      <c r="H35" s="227"/>
      <c r="I35" s="227"/>
    </row>
    <row r="36" spans="1:9" x14ac:dyDescent="0.25">
      <c r="A36" s="12"/>
      <c r="B36" s="227"/>
      <c r="C36" s="227"/>
      <c r="D36" s="227"/>
      <c r="E36" s="227"/>
      <c r="F36" s="227"/>
      <c r="G36" s="227"/>
      <c r="H36" s="227"/>
      <c r="I36" s="227"/>
    </row>
  </sheetData>
  <mergeCells count="26">
    <mergeCell ref="B6:I6"/>
    <mergeCell ref="B4:I4"/>
    <mergeCell ref="B2:I2"/>
    <mergeCell ref="B33:I34"/>
    <mergeCell ref="B35:I36"/>
    <mergeCell ref="B13:F13"/>
    <mergeCell ref="B23:F23"/>
    <mergeCell ref="B11:F11"/>
    <mergeCell ref="B12:F12"/>
    <mergeCell ref="B9:F9"/>
    <mergeCell ref="B10:F10"/>
    <mergeCell ref="B28:F28"/>
    <mergeCell ref="B15:F15"/>
    <mergeCell ref="B17:F17"/>
    <mergeCell ref="B14:F14"/>
    <mergeCell ref="B31:I31"/>
    <mergeCell ref="B32:I32"/>
    <mergeCell ref="B8:F8"/>
    <mergeCell ref="B19:F19"/>
    <mergeCell ref="B25:F25"/>
    <mergeCell ref="B26:F26"/>
    <mergeCell ref="B20:F20"/>
    <mergeCell ref="B21:F21"/>
    <mergeCell ref="B22:F22"/>
    <mergeCell ref="B27:F27"/>
    <mergeCell ref="B24:F24"/>
  </mergeCells>
  <pageMargins left="0.7" right="0.7" top="0.75" bottom="0.75" header="0.3" footer="0.3"/>
  <pageSetup paperSize="9" scale="86" orientation="landscape" r:id="rId1"/>
  <ignoredErrors>
    <ignoredError sqref="G13:I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3"/>
  <sheetViews>
    <sheetView zoomScale="90" zoomScaleNormal="90" workbookViewId="0">
      <selection activeCell="J60" sqref="J6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9" width="25.28515625" customWidth="1"/>
  </cols>
  <sheetData>
    <row r="1" spans="1:9" ht="18.75" x14ac:dyDescent="0.3">
      <c r="A1" s="18" t="s">
        <v>40</v>
      </c>
      <c r="B1" s="13"/>
      <c r="C1" s="13"/>
      <c r="D1" s="13"/>
      <c r="E1" s="13"/>
      <c r="F1" s="13"/>
      <c r="G1" s="2"/>
      <c r="H1" s="2"/>
      <c r="I1" s="2"/>
    </row>
    <row r="2" spans="1:9" ht="18" x14ac:dyDescent="0.25">
      <c r="B2" s="2"/>
      <c r="C2" s="2"/>
      <c r="D2" s="2"/>
      <c r="E2" s="2"/>
      <c r="F2" s="2"/>
      <c r="G2" s="2"/>
      <c r="H2" s="2"/>
      <c r="I2" s="2"/>
    </row>
    <row r="3" spans="1:9" ht="15.75" customHeight="1" x14ac:dyDescent="0.25">
      <c r="A3" s="23"/>
      <c r="B3" s="226" t="s">
        <v>10</v>
      </c>
      <c r="C3" s="226"/>
      <c r="D3" s="226"/>
      <c r="E3" s="226"/>
      <c r="F3" s="226"/>
      <c r="G3" s="226"/>
      <c r="H3" s="226"/>
      <c r="I3" s="226"/>
    </row>
    <row r="4" spans="1:9" ht="15.75" x14ac:dyDescent="0.25">
      <c r="A4" s="23"/>
      <c r="B4" s="14"/>
      <c r="C4" s="14"/>
      <c r="D4" s="14"/>
      <c r="E4" s="14"/>
      <c r="F4" s="14"/>
      <c r="G4" s="14"/>
      <c r="H4" s="14"/>
      <c r="I4" s="24"/>
    </row>
    <row r="5" spans="1:9" ht="15.75" customHeight="1" x14ac:dyDescent="0.25">
      <c r="A5" s="23"/>
      <c r="B5" s="226" t="s">
        <v>180</v>
      </c>
      <c r="C5" s="226"/>
      <c r="D5" s="226"/>
      <c r="E5" s="226"/>
      <c r="F5" s="226"/>
      <c r="G5" s="226"/>
      <c r="H5" s="226"/>
      <c r="I5" s="226"/>
    </row>
    <row r="6" spans="1:9" ht="15.75" x14ac:dyDescent="0.25">
      <c r="A6" s="23"/>
      <c r="B6" s="14"/>
      <c r="C6" s="14"/>
      <c r="D6" s="14"/>
      <c r="E6" s="14"/>
      <c r="F6" s="14"/>
      <c r="G6" s="14"/>
      <c r="H6" s="14"/>
      <c r="I6" s="24"/>
    </row>
    <row r="7" spans="1:9" ht="15.75" customHeight="1" x14ac:dyDescent="0.25">
      <c r="A7" s="23"/>
      <c r="B7" s="226" t="s">
        <v>179</v>
      </c>
      <c r="C7" s="226"/>
      <c r="D7" s="226"/>
      <c r="E7" s="226"/>
      <c r="F7" s="226"/>
      <c r="G7" s="226"/>
      <c r="H7" s="226"/>
      <c r="I7" s="226"/>
    </row>
    <row r="8" spans="1:9" ht="16.5" thickBot="1" x14ac:dyDescent="0.3">
      <c r="A8" s="23"/>
      <c r="B8" s="14"/>
      <c r="C8" s="14"/>
      <c r="D8" s="14"/>
      <c r="E8" s="14"/>
      <c r="F8" s="14"/>
      <c r="G8" s="14"/>
      <c r="H8" s="14"/>
      <c r="I8" s="24"/>
    </row>
    <row r="9" spans="1:9" ht="45" customHeight="1" x14ac:dyDescent="0.25">
      <c r="A9" s="23"/>
      <c r="B9" s="244" t="s">
        <v>8</v>
      </c>
      <c r="C9" s="245"/>
      <c r="D9" s="245"/>
      <c r="E9" s="245"/>
      <c r="F9" s="246"/>
      <c r="G9" s="55" t="s">
        <v>200</v>
      </c>
      <c r="H9" s="55" t="s">
        <v>197</v>
      </c>
      <c r="I9" s="115" t="s">
        <v>201</v>
      </c>
    </row>
    <row r="10" spans="1:9" ht="16.5" thickBot="1" x14ac:dyDescent="0.3">
      <c r="A10" s="23"/>
      <c r="B10" s="241">
        <v>1</v>
      </c>
      <c r="C10" s="242"/>
      <c r="D10" s="242"/>
      <c r="E10" s="242"/>
      <c r="F10" s="243"/>
      <c r="G10" s="66"/>
      <c r="H10" s="66"/>
      <c r="I10" s="120">
        <v>6</v>
      </c>
    </row>
    <row r="11" spans="1:9" ht="15.75" x14ac:dyDescent="0.25">
      <c r="A11" s="23"/>
      <c r="B11" s="63"/>
      <c r="C11" s="64"/>
      <c r="D11" s="64"/>
      <c r="E11" s="64"/>
      <c r="F11" s="65" t="s">
        <v>32</v>
      </c>
      <c r="G11" s="125">
        <f t="shared" ref="G11:I11" si="0">SUM(G12)</f>
        <v>1299000</v>
      </c>
      <c r="H11" s="125">
        <f t="shared" si="0"/>
        <v>-9543</v>
      </c>
      <c r="I11" s="125">
        <f t="shared" si="0"/>
        <v>1289457</v>
      </c>
    </row>
    <row r="12" spans="1:9" ht="15.75" x14ac:dyDescent="0.25">
      <c r="A12" s="23"/>
      <c r="B12" s="56">
        <v>6</v>
      </c>
      <c r="C12" s="45"/>
      <c r="D12" s="45"/>
      <c r="E12" s="45"/>
      <c r="F12" s="46" t="s">
        <v>3</v>
      </c>
      <c r="G12" s="127">
        <f t="shared" ref="G12:I12" si="1">SUM(G13,G26,G29,G32,G38,G42)</f>
        <v>1299000</v>
      </c>
      <c r="H12" s="127">
        <f t="shared" si="1"/>
        <v>-9543</v>
      </c>
      <c r="I12" s="127">
        <f t="shared" si="1"/>
        <v>1289457</v>
      </c>
    </row>
    <row r="13" spans="1:9" ht="31.5" x14ac:dyDescent="0.25">
      <c r="A13" s="23"/>
      <c r="B13" s="57"/>
      <c r="C13" s="47">
        <v>63</v>
      </c>
      <c r="D13" s="47"/>
      <c r="E13" s="47"/>
      <c r="F13" s="48" t="s">
        <v>12</v>
      </c>
      <c r="G13" s="102">
        <f t="shared" ref="G13:I13" si="2">SUM(G14,G18,G21,G23)</f>
        <v>173000</v>
      </c>
      <c r="H13" s="102">
        <f t="shared" si="2"/>
        <v>-4543</v>
      </c>
      <c r="I13" s="129">
        <f t="shared" si="2"/>
        <v>168457</v>
      </c>
    </row>
    <row r="14" spans="1:9" ht="31.5" x14ac:dyDescent="0.25">
      <c r="A14" s="23"/>
      <c r="B14" s="58"/>
      <c r="C14" s="49"/>
      <c r="D14" s="49">
        <v>632</v>
      </c>
      <c r="E14" s="49"/>
      <c r="F14" s="50" t="s">
        <v>41</v>
      </c>
      <c r="G14" s="130">
        <f t="shared" ref="G14:I14" si="3">SUM(G15:G16)</f>
        <v>0</v>
      </c>
      <c r="H14" s="130">
        <f t="shared" si="3"/>
        <v>0</v>
      </c>
      <c r="I14" s="131">
        <f t="shared" si="3"/>
        <v>0</v>
      </c>
    </row>
    <row r="15" spans="1:9" ht="15.75" x14ac:dyDescent="0.25">
      <c r="A15" s="23"/>
      <c r="B15" s="59"/>
      <c r="C15" s="31"/>
      <c r="D15" s="31"/>
      <c r="E15" s="31">
        <v>6321</v>
      </c>
      <c r="F15" s="26" t="s">
        <v>42</v>
      </c>
      <c r="G15" s="176">
        <v>0</v>
      </c>
      <c r="H15" s="176">
        <v>0</v>
      </c>
      <c r="I15" s="194">
        <v>0</v>
      </c>
    </row>
    <row r="16" spans="1:9" ht="15.75" x14ac:dyDescent="0.25">
      <c r="A16" s="23"/>
      <c r="B16" s="59"/>
      <c r="C16" s="31"/>
      <c r="D16" s="31"/>
      <c r="E16" s="31">
        <v>6322</v>
      </c>
      <c r="F16" s="26" t="s">
        <v>43</v>
      </c>
      <c r="G16" s="176">
        <v>0</v>
      </c>
      <c r="H16" s="176">
        <v>0</v>
      </c>
      <c r="I16" s="194">
        <v>0</v>
      </c>
    </row>
    <row r="17" spans="1:9" ht="15.75" x14ac:dyDescent="0.25">
      <c r="A17" s="23"/>
      <c r="B17" s="59"/>
      <c r="C17" s="31"/>
      <c r="D17" s="31"/>
      <c r="E17" s="31">
        <v>6323</v>
      </c>
      <c r="F17" s="36" t="s">
        <v>172</v>
      </c>
      <c r="G17" s="176">
        <v>0</v>
      </c>
      <c r="H17" s="176">
        <v>0</v>
      </c>
      <c r="I17" s="194">
        <v>0</v>
      </c>
    </row>
    <row r="18" spans="1:9" ht="15.75" x14ac:dyDescent="0.25">
      <c r="A18" s="23"/>
      <c r="B18" s="62"/>
      <c r="C18" s="54"/>
      <c r="D18" s="49">
        <v>634</v>
      </c>
      <c r="E18" s="49"/>
      <c r="F18" s="71" t="s">
        <v>184</v>
      </c>
      <c r="G18" s="130">
        <f t="shared" ref="G18:I18" si="4">SUM(G19,G20)</f>
        <v>50000</v>
      </c>
      <c r="H18" s="130">
        <f t="shared" si="4"/>
        <v>-11543</v>
      </c>
      <c r="I18" s="131">
        <f t="shared" si="4"/>
        <v>38457</v>
      </c>
    </row>
    <row r="19" spans="1:9" ht="15.75" x14ac:dyDescent="0.25">
      <c r="A19" s="23"/>
      <c r="B19" s="94"/>
      <c r="C19" s="35"/>
      <c r="D19" s="35"/>
      <c r="E19" s="35">
        <v>6341</v>
      </c>
      <c r="F19" s="36" t="s">
        <v>185</v>
      </c>
      <c r="G19" s="176">
        <v>25000</v>
      </c>
      <c r="H19" s="176">
        <v>-25000</v>
      </c>
      <c r="I19" s="194">
        <v>0</v>
      </c>
    </row>
    <row r="20" spans="1:9" ht="15.75" x14ac:dyDescent="0.25">
      <c r="A20" s="23"/>
      <c r="B20" s="94"/>
      <c r="C20" s="35"/>
      <c r="D20" s="35"/>
      <c r="E20" s="35">
        <v>6342</v>
      </c>
      <c r="F20" s="36" t="s">
        <v>186</v>
      </c>
      <c r="G20" s="176">
        <v>25000</v>
      </c>
      <c r="H20" s="176">
        <v>13457</v>
      </c>
      <c r="I20" s="194">
        <v>38457</v>
      </c>
    </row>
    <row r="21" spans="1:9" ht="31.5" x14ac:dyDescent="0.25">
      <c r="A21" s="23"/>
      <c r="B21" s="58"/>
      <c r="C21" s="49"/>
      <c r="D21" s="49">
        <v>636</v>
      </c>
      <c r="E21" s="49"/>
      <c r="F21" s="50" t="s">
        <v>44</v>
      </c>
      <c r="G21" s="130">
        <f t="shared" ref="G21:I21" si="5">SUM(G22)</f>
        <v>23000</v>
      </c>
      <c r="H21" s="130">
        <f t="shared" si="5"/>
        <v>7000</v>
      </c>
      <c r="I21" s="131">
        <f t="shared" si="5"/>
        <v>30000</v>
      </c>
    </row>
    <row r="22" spans="1:9" ht="31.5" x14ac:dyDescent="0.25">
      <c r="A22" s="23"/>
      <c r="B22" s="59"/>
      <c r="C22" s="31"/>
      <c r="D22" s="31"/>
      <c r="E22" s="31">
        <v>6361</v>
      </c>
      <c r="F22" s="27" t="s">
        <v>45</v>
      </c>
      <c r="G22" s="176">
        <v>23000</v>
      </c>
      <c r="H22" s="176">
        <v>7000</v>
      </c>
      <c r="I22" s="194">
        <v>30000</v>
      </c>
    </row>
    <row r="23" spans="1:9" ht="31.5" x14ac:dyDescent="0.25">
      <c r="A23" s="23"/>
      <c r="B23" s="58"/>
      <c r="C23" s="49"/>
      <c r="D23" s="49">
        <v>639</v>
      </c>
      <c r="E23" s="49"/>
      <c r="F23" s="50" t="s">
        <v>46</v>
      </c>
      <c r="G23" s="130">
        <f t="shared" ref="G23:I23" si="6">SUM(G24:G25)</f>
        <v>100000</v>
      </c>
      <c r="H23" s="130">
        <f t="shared" si="6"/>
        <v>0</v>
      </c>
      <c r="I23" s="131">
        <f t="shared" si="6"/>
        <v>100000</v>
      </c>
    </row>
    <row r="24" spans="1:9" ht="31.5" x14ac:dyDescent="0.25">
      <c r="A24" s="23"/>
      <c r="B24" s="59"/>
      <c r="C24" s="31"/>
      <c r="D24" s="31"/>
      <c r="E24" s="31">
        <v>6391</v>
      </c>
      <c r="F24" s="27" t="s">
        <v>47</v>
      </c>
      <c r="G24" s="176">
        <v>50000</v>
      </c>
      <c r="H24" s="176">
        <v>0</v>
      </c>
      <c r="I24" s="194">
        <v>50000</v>
      </c>
    </row>
    <row r="25" spans="1:9" ht="31.5" x14ac:dyDescent="0.25">
      <c r="A25" s="23"/>
      <c r="B25" s="59"/>
      <c r="C25" s="31"/>
      <c r="D25" s="31"/>
      <c r="E25" s="31">
        <v>6392</v>
      </c>
      <c r="F25" s="27" t="s">
        <v>48</v>
      </c>
      <c r="G25" s="176">
        <v>50000</v>
      </c>
      <c r="H25" s="176">
        <v>0</v>
      </c>
      <c r="I25" s="194">
        <v>50000</v>
      </c>
    </row>
    <row r="26" spans="1:9" ht="15.75" x14ac:dyDescent="0.25">
      <c r="A26" s="23"/>
      <c r="B26" s="60"/>
      <c r="C26" s="51" t="s">
        <v>49</v>
      </c>
      <c r="D26" s="51"/>
      <c r="E26" s="51"/>
      <c r="F26" s="52" t="s">
        <v>50</v>
      </c>
      <c r="G26" s="102">
        <f t="shared" ref="G26:I26" si="7">SUM(G27)</f>
        <v>300</v>
      </c>
      <c r="H26" s="102">
        <f t="shared" si="7"/>
        <v>0</v>
      </c>
      <c r="I26" s="129">
        <f t="shared" si="7"/>
        <v>300</v>
      </c>
    </row>
    <row r="27" spans="1:9" ht="15.75" x14ac:dyDescent="0.25">
      <c r="A27" s="23"/>
      <c r="B27" s="58"/>
      <c r="C27" s="49"/>
      <c r="D27" s="49" t="s">
        <v>51</v>
      </c>
      <c r="E27" s="49"/>
      <c r="F27" s="50" t="s">
        <v>52</v>
      </c>
      <c r="G27" s="130">
        <f t="shared" ref="G27:I27" si="8">SUM(G28)</f>
        <v>300</v>
      </c>
      <c r="H27" s="130">
        <f t="shared" si="8"/>
        <v>0</v>
      </c>
      <c r="I27" s="131">
        <f t="shared" si="8"/>
        <v>300</v>
      </c>
    </row>
    <row r="28" spans="1:9" ht="31.5" x14ac:dyDescent="0.25">
      <c r="A28" s="23"/>
      <c r="B28" s="59"/>
      <c r="C28" s="31"/>
      <c r="D28" s="31"/>
      <c r="E28" s="31" t="s">
        <v>53</v>
      </c>
      <c r="F28" s="27" t="s">
        <v>54</v>
      </c>
      <c r="G28" s="176">
        <v>300</v>
      </c>
      <c r="H28" s="176">
        <v>0</v>
      </c>
      <c r="I28" s="194">
        <v>300</v>
      </c>
    </row>
    <row r="29" spans="1:9" ht="47.25" x14ac:dyDescent="0.25">
      <c r="A29" s="23"/>
      <c r="B29" s="60"/>
      <c r="C29" s="51">
        <v>65</v>
      </c>
      <c r="D29" s="51"/>
      <c r="E29" s="51"/>
      <c r="F29" s="52" t="s">
        <v>55</v>
      </c>
      <c r="G29" s="102">
        <f t="shared" ref="G29:I30" si="9">SUM(G30)</f>
        <v>44000</v>
      </c>
      <c r="H29" s="102">
        <f t="shared" si="9"/>
        <v>-6000</v>
      </c>
      <c r="I29" s="129">
        <f t="shared" si="9"/>
        <v>38000</v>
      </c>
    </row>
    <row r="30" spans="1:9" ht="15.75" x14ac:dyDescent="0.25">
      <c r="A30" s="23"/>
      <c r="B30" s="58"/>
      <c r="C30" s="49"/>
      <c r="D30" s="49">
        <v>652</v>
      </c>
      <c r="E30" s="49"/>
      <c r="F30" s="50" t="s">
        <v>56</v>
      </c>
      <c r="G30" s="130">
        <f t="shared" si="9"/>
        <v>44000</v>
      </c>
      <c r="H30" s="130">
        <f t="shared" si="9"/>
        <v>-6000</v>
      </c>
      <c r="I30" s="131">
        <f t="shared" si="9"/>
        <v>38000</v>
      </c>
    </row>
    <row r="31" spans="1:9" ht="15.75" x14ac:dyDescent="0.25">
      <c r="A31" s="23"/>
      <c r="B31" s="59"/>
      <c r="C31" s="31"/>
      <c r="D31" s="31"/>
      <c r="E31" s="31">
        <v>6526</v>
      </c>
      <c r="F31" s="27" t="s">
        <v>57</v>
      </c>
      <c r="G31" s="176">
        <v>44000</v>
      </c>
      <c r="H31" s="176">
        <v>-6000</v>
      </c>
      <c r="I31" s="194">
        <v>38000</v>
      </c>
    </row>
    <row r="32" spans="1:9" ht="47.25" x14ac:dyDescent="0.25">
      <c r="A32" s="23"/>
      <c r="B32" s="60"/>
      <c r="C32" s="51">
        <v>66</v>
      </c>
      <c r="D32" s="51"/>
      <c r="E32" s="51"/>
      <c r="F32" s="52" t="s">
        <v>58</v>
      </c>
      <c r="G32" s="102">
        <f t="shared" ref="G32:I32" si="10">SUM(G33,G36)</f>
        <v>130700</v>
      </c>
      <c r="H32" s="102">
        <f t="shared" si="10"/>
        <v>0</v>
      </c>
      <c r="I32" s="129">
        <f t="shared" si="10"/>
        <v>130700</v>
      </c>
    </row>
    <row r="33" spans="1:9" ht="31.5" x14ac:dyDescent="0.25">
      <c r="A33" s="23"/>
      <c r="B33" s="58"/>
      <c r="C33" s="49"/>
      <c r="D33" s="49">
        <v>661</v>
      </c>
      <c r="E33" s="49"/>
      <c r="F33" s="50" t="s">
        <v>24</v>
      </c>
      <c r="G33" s="130">
        <f t="shared" ref="G33:I33" si="11">SUM(G34,G35)</f>
        <v>119700</v>
      </c>
      <c r="H33" s="130">
        <f t="shared" si="11"/>
        <v>0</v>
      </c>
      <c r="I33" s="131">
        <f t="shared" si="11"/>
        <v>119700</v>
      </c>
    </row>
    <row r="34" spans="1:9" ht="15.75" x14ac:dyDescent="0.25">
      <c r="A34" s="23"/>
      <c r="B34" s="59"/>
      <c r="C34" s="31"/>
      <c r="D34" s="31"/>
      <c r="E34" s="31">
        <v>6614</v>
      </c>
      <c r="F34" s="27" t="s">
        <v>25</v>
      </c>
      <c r="G34" s="176">
        <v>73000</v>
      </c>
      <c r="H34" s="176">
        <v>0</v>
      </c>
      <c r="I34" s="194">
        <v>73000</v>
      </c>
    </row>
    <row r="35" spans="1:9" ht="15.75" x14ac:dyDescent="0.25">
      <c r="A35" s="23"/>
      <c r="B35" s="59"/>
      <c r="C35" s="31"/>
      <c r="D35" s="31"/>
      <c r="E35" s="31">
        <v>6615</v>
      </c>
      <c r="F35" s="27" t="s">
        <v>59</v>
      </c>
      <c r="G35" s="176">
        <v>46700</v>
      </c>
      <c r="H35" s="176">
        <v>0</v>
      </c>
      <c r="I35" s="194">
        <v>46700</v>
      </c>
    </row>
    <row r="36" spans="1:9" ht="47.25" x14ac:dyDescent="0.25">
      <c r="A36" s="23"/>
      <c r="B36" s="58"/>
      <c r="C36" s="49"/>
      <c r="D36" s="49">
        <v>663</v>
      </c>
      <c r="E36" s="49"/>
      <c r="F36" s="50" t="s">
        <v>60</v>
      </c>
      <c r="G36" s="130">
        <f t="shared" ref="G36:I36" si="12">SUM(G37)</f>
        <v>11000</v>
      </c>
      <c r="H36" s="130">
        <f t="shared" si="12"/>
        <v>0</v>
      </c>
      <c r="I36" s="131">
        <f t="shared" si="12"/>
        <v>11000</v>
      </c>
    </row>
    <row r="37" spans="1:9" ht="15.75" x14ac:dyDescent="0.25">
      <c r="A37" s="23"/>
      <c r="B37" s="59"/>
      <c r="C37" s="31"/>
      <c r="D37" s="31"/>
      <c r="E37" s="31">
        <v>6631</v>
      </c>
      <c r="F37" s="27" t="s">
        <v>61</v>
      </c>
      <c r="G37" s="176">
        <v>11000</v>
      </c>
      <c r="H37" s="176">
        <v>0</v>
      </c>
      <c r="I37" s="194">
        <v>11000</v>
      </c>
    </row>
    <row r="38" spans="1:9" ht="31.5" x14ac:dyDescent="0.25">
      <c r="A38" s="23"/>
      <c r="B38" s="60"/>
      <c r="C38" s="51">
        <v>67</v>
      </c>
      <c r="D38" s="51"/>
      <c r="E38" s="51"/>
      <c r="F38" s="52" t="s">
        <v>62</v>
      </c>
      <c r="G38" s="102">
        <f t="shared" ref="G38:I38" si="13">SUM(G39)</f>
        <v>950000</v>
      </c>
      <c r="H38" s="102">
        <f t="shared" si="13"/>
        <v>0</v>
      </c>
      <c r="I38" s="129">
        <f t="shared" si="13"/>
        <v>950000</v>
      </c>
    </row>
    <row r="39" spans="1:9" ht="47.25" x14ac:dyDescent="0.25">
      <c r="A39" s="23"/>
      <c r="B39" s="58"/>
      <c r="C39" s="49"/>
      <c r="D39" s="49">
        <v>671</v>
      </c>
      <c r="E39" s="49"/>
      <c r="F39" s="50" t="s">
        <v>63</v>
      </c>
      <c r="G39" s="130">
        <f t="shared" ref="G39:I39" si="14">SUM(G40,G41)</f>
        <v>950000</v>
      </c>
      <c r="H39" s="130">
        <f t="shared" si="14"/>
        <v>0</v>
      </c>
      <c r="I39" s="131">
        <f t="shared" si="14"/>
        <v>950000</v>
      </c>
    </row>
    <row r="40" spans="1:9" ht="31.5" x14ac:dyDescent="0.25">
      <c r="A40" s="23"/>
      <c r="B40" s="59"/>
      <c r="C40" s="31"/>
      <c r="D40" s="31"/>
      <c r="E40" s="31">
        <v>6711</v>
      </c>
      <c r="F40" s="27" t="s">
        <v>64</v>
      </c>
      <c r="G40" s="176">
        <v>943235</v>
      </c>
      <c r="H40" s="176">
        <v>-1016</v>
      </c>
      <c r="I40" s="194">
        <v>942219</v>
      </c>
    </row>
    <row r="41" spans="1:9" ht="31.5" x14ac:dyDescent="0.25">
      <c r="A41" s="23"/>
      <c r="B41" s="59"/>
      <c r="C41" s="31"/>
      <c r="D41" s="31"/>
      <c r="E41" s="31">
        <v>6712</v>
      </c>
      <c r="F41" s="27" t="s">
        <v>65</v>
      </c>
      <c r="G41" s="176">
        <v>6765</v>
      </c>
      <c r="H41" s="176">
        <v>1016</v>
      </c>
      <c r="I41" s="194">
        <v>7781</v>
      </c>
    </row>
    <row r="42" spans="1:9" ht="15.75" x14ac:dyDescent="0.25">
      <c r="A42" s="23"/>
      <c r="B42" s="60"/>
      <c r="C42" s="51">
        <v>68</v>
      </c>
      <c r="D42" s="51"/>
      <c r="E42" s="51"/>
      <c r="F42" s="48" t="s">
        <v>66</v>
      </c>
      <c r="G42" s="102">
        <f>SUM(G43,G45)</f>
        <v>1000</v>
      </c>
      <c r="H42" s="102">
        <f t="shared" ref="H42:I42" si="15">SUM(H43,H45)</f>
        <v>1000</v>
      </c>
      <c r="I42" s="102">
        <f t="shared" si="15"/>
        <v>2000</v>
      </c>
    </row>
    <row r="43" spans="1:9" ht="15.75" x14ac:dyDescent="0.25">
      <c r="A43" s="23"/>
      <c r="B43" s="58"/>
      <c r="C43" s="49"/>
      <c r="D43" s="49">
        <v>681</v>
      </c>
      <c r="E43" s="49"/>
      <c r="F43" s="53" t="s">
        <v>198</v>
      </c>
      <c r="G43" s="130">
        <f>SUM(G44)</f>
        <v>1000</v>
      </c>
      <c r="H43" s="130">
        <f t="shared" ref="H43:I43" si="16">SUM(H44)</f>
        <v>1000</v>
      </c>
      <c r="I43" s="130">
        <f t="shared" si="16"/>
        <v>2000</v>
      </c>
    </row>
    <row r="44" spans="1:9" ht="15.75" x14ac:dyDescent="0.25">
      <c r="A44" s="23"/>
      <c r="B44" s="94"/>
      <c r="C44" s="35"/>
      <c r="D44" s="35"/>
      <c r="E44" s="35">
        <v>6819</v>
      </c>
      <c r="F44" s="173" t="s">
        <v>199</v>
      </c>
      <c r="G44" s="176">
        <v>1000</v>
      </c>
      <c r="H44" s="176">
        <v>1000</v>
      </c>
      <c r="I44" s="195">
        <v>2000</v>
      </c>
    </row>
    <row r="45" spans="1:9" ht="15.75" x14ac:dyDescent="0.25">
      <c r="A45" s="23"/>
      <c r="B45" s="58"/>
      <c r="C45" s="49"/>
      <c r="D45" s="49">
        <v>683</v>
      </c>
      <c r="E45" s="49"/>
      <c r="F45" s="53" t="s">
        <v>67</v>
      </c>
      <c r="G45" s="130">
        <f t="shared" ref="G45:I45" si="17">SUM(G46)</f>
        <v>0</v>
      </c>
      <c r="H45" s="130">
        <f t="shared" si="17"/>
        <v>0</v>
      </c>
      <c r="I45" s="131">
        <f t="shared" si="17"/>
        <v>0</v>
      </c>
    </row>
    <row r="46" spans="1:9" ht="16.5" thickBot="1" x14ac:dyDescent="0.3">
      <c r="A46" s="23"/>
      <c r="B46" s="121"/>
      <c r="C46" s="122"/>
      <c r="D46" s="123"/>
      <c r="E46" s="123">
        <v>6831</v>
      </c>
      <c r="F46" s="124" t="s">
        <v>67</v>
      </c>
      <c r="G46" s="177">
        <v>0</v>
      </c>
      <c r="H46" s="177">
        <v>0</v>
      </c>
      <c r="I46" s="196">
        <v>0</v>
      </c>
    </row>
    <row r="47" spans="1:9" ht="15.75" x14ac:dyDescent="0.25">
      <c r="A47" s="23"/>
      <c r="B47" s="28"/>
      <c r="C47" s="28"/>
      <c r="D47" s="28"/>
      <c r="E47" s="28"/>
      <c r="F47" s="28"/>
      <c r="G47" s="23"/>
      <c r="H47" s="23"/>
      <c r="I47" s="23"/>
    </row>
    <row r="48" spans="1:9" ht="16.5" thickBot="1" x14ac:dyDescent="0.3">
      <c r="A48" s="23"/>
      <c r="B48" s="29"/>
      <c r="C48" s="29"/>
      <c r="D48" s="29"/>
      <c r="E48" s="29"/>
      <c r="F48" s="29"/>
      <c r="G48" s="14"/>
      <c r="H48" s="14"/>
      <c r="I48" s="24"/>
    </row>
    <row r="49" spans="1:9" ht="54" customHeight="1" x14ac:dyDescent="0.25">
      <c r="A49" s="23"/>
      <c r="B49" s="244" t="s">
        <v>8</v>
      </c>
      <c r="C49" s="245"/>
      <c r="D49" s="245"/>
      <c r="E49" s="245"/>
      <c r="F49" s="246"/>
      <c r="G49" s="55" t="s">
        <v>200</v>
      </c>
      <c r="H49" s="55" t="s">
        <v>197</v>
      </c>
      <c r="I49" s="115" t="s">
        <v>201</v>
      </c>
    </row>
    <row r="50" spans="1:9" ht="16.5" thickBot="1" x14ac:dyDescent="0.3">
      <c r="A50" s="23"/>
      <c r="B50" s="241">
        <v>1</v>
      </c>
      <c r="C50" s="242"/>
      <c r="D50" s="242"/>
      <c r="E50" s="242"/>
      <c r="F50" s="243"/>
      <c r="G50" s="66"/>
      <c r="H50" s="66"/>
      <c r="I50" s="120">
        <v>6</v>
      </c>
    </row>
    <row r="51" spans="1:9" ht="15.75" x14ac:dyDescent="0.25">
      <c r="A51" s="23"/>
      <c r="B51" s="63"/>
      <c r="C51" s="64"/>
      <c r="D51" s="64"/>
      <c r="E51" s="64"/>
      <c r="F51" s="65" t="s">
        <v>31</v>
      </c>
      <c r="G51" s="125">
        <f t="shared" ref="G51:I51" si="18">SUM(G52,G95)</f>
        <v>1299000</v>
      </c>
      <c r="H51" s="125">
        <f t="shared" si="18"/>
        <v>167834</v>
      </c>
      <c r="I51" s="126">
        <f t="shared" si="18"/>
        <v>1466834</v>
      </c>
    </row>
    <row r="52" spans="1:9" ht="15.75" x14ac:dyDescent="0.25">
      <c r="A52" s="23"/>
      <c r="B52" s="56">
        <v>3</v>
      </c>
      <c r="C52" s="45"/>
      <c r="D52" s="45"/>
      <c r="E52" s="45"/>
      <c r="F52" s="46" t="s">
        <v>4</v>
      </c>
      <c r="G52" s="127">
        <f t="shared" ref="G52:I52" si="19">SUM(G53,G60,G89,G92)</f>
        <v>1201635</v>
      </c>
      <c r="H52" s="127">
        <f t="shared" si="19"/>
        <v>96218</v>
      </c>
      <c r="I52" s="128">
        <f t="shared" si="19"/>
        <v>1297853</v>
      </c>
    </row>
    <row r="53" spans="1:9" ht="15.75" x14ac:dyDescent="0.25">
      <c r="A53" s="23"/>
      <c r="B53" s="57"/>
      <c r="C53" s="47">
        <v>31</v>
      </c>
      <c r="D53" s="47"/>
      <c r="E53" s="47"/>
      <c r="F53" s="48" t="s">
        <v>5</v>
      </c>
      <c r="G53" s="102">
        <f t="shared" ref="G53:I53" si="20">SUM(G54,G56,G58)</f>
        <v>709935</v>
      </c>
      <c r="H53" s="102">
        <f t="shared" si="20"/>
        <v>-48320</v>
      </c>
      <c r="I53" s="129">
        <f t="shared" si="20"/>
        <v>661615</v>
      </c>
    </row>
    <row r="54" spans="1:9" ht="15.75" x14ac:dyDescent="0.25">
      <c r="A54" s="23"/>
      <c r="B54" s="58"/>
      <c r="C54" s="49"/>
      <c r="D54" s="49">
        <v>311</v>
      </c>
      <c r="E54" s="49"/>
      <c r="F54" s="71" t="s">
        <v>26</v>
      </c>
      <c r="G54" s="130">
        <f t="shared" ref="G54:I54" si="21">SUM(G55)</f>
        <v>590500</v>
      </c>
      <c r="H54" s="130">
        <f t="shared" si="21"/>
        <v>-39500</v>
      </c>
      <c r="I54" s="131">
        <f t="shared" si="21"/>
        <v>551000</v>
      </c>
    </row>
    <row r="55" spans="1:9" ht="15.75" x14ac:dyDescent="0.25">
      <c r="A55" s="23"/>
      <c r="B55" s="59"/>
      <c r="C55" s="31"/>
      <c r="D55" s="31"/>
      <c r="E55" s="31">
        <v>3111</v>
      </c>
      <c r="F55" s="26" t="s">
        <v>27</v>
      </c>
      <c r="G55" s="176">
        <v>590500</v>
      </c>
      <c r="H55" s="176">
        <v>-39500</v>
      </c>
      <c r="I55" s="198">
        <v>551000</v>
      </c>
    </row>
    <row r="56" spans="1:9" ht="15.75" x14ac:dyDescent="0.25">
      <c r="A56" s="23"/>
      <c r="B56" s="62"/>
      <c r="C56" s="54"/>
      <c r="D56" s="49" t="s">
        <v>68</v>
      </c>
      <c r="E56" s="49"/>
      <c r="F56" s="71" t="s">
        <v>69</v>
      </c>
      <c r="G56" s="130">
        <f t="shared" ref="G56:I56" si="22">SUM(G57)</f>
        <v>22000</v>
      </c>
      <c r="H56" s="130">
        <f t="shared" si="22"/>
        <v>-2300</v>
      </c>
      <c r="I56" s="131">
        <f t="shared" si="22"/>
        <v>19700</v>
      </c>
    </row>
    <row r="57" spans="1:9" ht="15.75" x14ac:dyDescent="0.25">
      <c r="A57" s="23"/>
      <c r="B57" s="59"/>
      <c r="C57" s="31"/>
      <c r="D57" s="31"/>
      <c r="E57" s="31">
        <v>3121</v>
      </c>
      <c r="F57" s="26" t="s">
        <v>69</v>
      </c>
      <c r="G57" s="176">
        <v>22000</v>
      </c>
      <c r="H57" s="176">
        <v>-2300</v>
      </c>
      <c r="I57" s="198">
        <v>19700</v>
      </c>
    </row>
    <row r="58" spans="1:9" ht="15.75" x14ac:dyDescent="0.25">
      <c r="A58" s="23"/>
      <c r="B58" s="62"/>
      <c r="C58" s="54"/>
      <c r="D58" s="49">
        <v>313</v>
      </c>
      <c r="E58" s="49"/>
      <c r="F58" s="71" t="s">
        <v>70</v>
      </c>
      <c r="G58" s="130">
        <f t="shared" ref="G58:I58" si="23">SUM(G59)</f>
        <v>97435</v>
      </c>
      <c r="H58" s="130">
        <f t="shared" si="23"/>
        <v>-6520</v>
      </c>
      <c r="I58" s="131">
        <f t="shared" si="23"/>
        <v>90915</v>
      </c>
    </row>
    <row r="59" spans="1:9" ht="15.75" x14ac:dyDescent="0.25">
      <c r="A59" s="23"/>
      <c r="B59" s="59"/>
      <c r="C59" s="31"/>
      <c r="D59" s="31"/>
      <c r="E59" s="31">
        <v>3132</v>
      </c>
      <c r="F59" s="26" t="s">
        <v>71</v>
      </c>
      <c r="G59" s="176">
        <v>97435</v>
      </c>
      <c r="H59" s="176">
        <v>-6520</v>
      </c>
      <c r="I59" s="198">
        <v>90915</v>
      </c>
    </row>
    <row r="60" spans="1:9" ht="15.75" x14ac:dyDescent="0.25">
      <c r="A60" s="23"/>
      <c r="B60" s="61"/>
      <c r="C60" s="51">
        <v>32</v>
      </c>
      <c r="D60" s="51"/>
      <c r="E60" s="51"/>
      <c r="F60" s="69" t="s">
        <v>11</v>
      </c>
      <c r="G60" s="102">
        <f t="shared" ref="G60:I60" si="24">SUM(G61,G65,G72,G82)</f>
        <v>488800</v>
      </c>
      <c r="H60" s="102">
        <f t="shared" si="24"/>
        <v>142538</v>
      </c>
      <c r="I60" s="129">
        <f t="shared" si="24"/>
        <v>631338</v>
      </c>
    </row>
    <row r="61" spans="1:9" ht="15.75" x14ac:dyDescent="0.25">
      <c r="A61" s="23"/>
      <c r="B61" s="62"/>
      <c r="C61" s="54"/>
      <c r="D61" s="49">
        <v>321</v>
      </c>
      <c r="E61" s="49"/>
      <c r="F61" s="71" t="s">
        <v>28</v>
      </c>
      <c r="G61" s="130">
        <f t="shared" ref="G61:I61" si="25">SUM(G62:G64)</f>
        <v>62000</v>
      </c>
      <c r="H61" s="130">
        <f t="shared" si="25"/>
        <v>-4000</v>
      </c>
      <c r="I61" s="131">
        <f t="shared" si="25"/>
        <v>58000</v>
      </c>
    </row>
    <row r="62" spans="1:9" ht="15.75" x14ac:dyDescent="0.25">
      <c r="A62" s="23"/>
      <c r="B62" s="59"/>
      <c r="C62" s="31"/>
      <c r="D62" s="31"/>
      <c r="E62" s="31">
        <v>3211</v>
      </c>
      <c r="F62" s="26" t="s">
        <v>29</v>
      </c>
      <c r="G62" s="176">
        <v>7000</v>
      </c>
      <c r="H62" s="176">
        <v>2000</v>
      </c>
      <c r="I62" s="198">
        <v>9000</v>
      </c>
    </row>
    <row r="63" spans="1:9" ht="31.5" x14ac:dyDescent="0.25">
      <c r="A63" s="23"/>
      <c r="B63" s="59"/>
      <c r="C63" s="31"/>
      <c r="D63" s="31"/>
      <c r="E63" s="31">
        <v>3212</v>
      </c>
      <c r="F63" s="27" t="s">
        <v>72</v>
      </c>
      <c r="G63" s="176">
        <v>51000</v>
      </c>
      <c r="H63" s="176">
        <v>-9000</v>
      </c>
      <c r="I63" s="198">
        <v>42000</v>
      </c>
    </row>
    <row r="64" spans="1:9" ht="15.75" x14ac:dyDescent="0.25">
      <c r="A64" s="23"/>
      <c r="B64" s="59"/>
      <c r="C64" s="31"/>
      <c r="D64" s="31"/>
      <c r="E64" s="31">
        <v>3213</v>
      </c>
      <c r="F64" s="26" t="s">
        <v>73</v>
      </c>
      <c r="G64" s="176">
        <v>4000</v>
      </c>
      <c r="H64" s="176">
        <v>3000</v>
      </c>
      <c r="I64" s="198">
        <v>7000</v>
      </c>
    </row>
    <row r="65" spans="1:9" ht="15.75" x14ac:dyDescent="0.25">
      <c r="A65" s="23"/>
      <c r="B65" s="62"/>
      <c r="C65" s="54"/>
      <c r="D65" s="49">
        <v>322</v>
      </c>
      <c r="E65" s="49"/>
      <c r="F65" s="71" t="s">
        <v>74</v>
      </c>
      <c r="G65" s="130">
        <f t="shared" ref="G65:I65" si="26">SUM(G66:G71)</f>
        <v>100000</v>
      </c>
      <c r="H65" s="130">
        <f t="shared" si="26"/>
        <v>34519</v>
      </c>
      <c r="I65" s="131">
        <f t="shared" si="26"/>
        <v>134519</v>
      </c>
    </row>
    <row r="66" spans="1:9" ht="15.75" x14ac:dyDescent="0.25">
      <c r="A66" s="23"/>
      <c r="B66" s="59"/>
      <c r="C66" s="31"/>
      <c r="D66" s="31"/>
      <c r="E66" s="31">
        <v>3221</v>
      </c>
      <c r="F66" s="26" t="s">
        <v>75</v>
      </c>
      <c r="G66" s="176">
        <v>20000</v>
      </c>
      <c r="H66" s="176">
        <v>4000</v>
      </c>
      <c r="I66" s="198">
        <v>24000</v>
      </c>
    </row>
    <row r="67" spans="1:9" ht="15.75" x14ac:dyDescent="0.25">
      <c r="A67" s="23"/>
      <c r="B67" s="59"/>
      <c r="C67" s="31"/>
      <c r="D67" s="31"/>
      <c r="E67" s="31">
        <v>3222</v>
      </c>
      <c r="F67" s="26" t="s">
        <v>106</v>
      </c>
      <c r="G67" s="176">
        <v>22000</v>
      </c>
      <c r="H67" s="176">
        <v>8000</v>
      </c>
      <c r="I67" s="198">
        <v>30000</v>
      </c>
    </row>
    <row r="68" spans="1:9" ht="15.75" x14ac:dyDescent="0.25">
      <c r="A68" s="23"/>
      <c r="B68" s="59"/>
      <c r="C68" s="31"/>
      <c r="D68" s="31"/>
      <c r="E68" s="31">
        <v>3223</v>
      </c>
      <c r="F68" s="26" t="s">
        <v>76</v>
      </c>
      <c r="G68" s="176">
        <v>36000</v>
      </c>
      <c r="H68" s="176">
        <v>2000</v>
      </c>
      <c r="I68" s="198">
        <v>38000</v>
      </c>
    </row>
    <row r="69" spans="1:9" ht="31.5" x14ac:dyDescent="0.25">
      <c r="A69" s="23"/>
      <c r="B69" s="59"/>
      <c r="C69" s="31"/>
      <c r="D69" s="31"/>
      <c r="E69" s="31">
        <v>3224</v>
      </c>
      <c r="F69" s="27" t="s">
        <v>77</v>
      </c>
      <c r="G69" s="176">
        <v>10000</v>
      </c>
      <c r="H69" s="176">
        <v>4519</v>
      </c>
      <c r="I69" s="198">
        <v>14519</v>
      </c>
    </row>
    <row r="70" spans="1:9" ht="15.75" x14ac:dyDescent="0.25">
      <c r="A70" s="23"/>
      <c r="B70" s="59"/>
      <c r="C70" s="31"/>
      <c r="D70" s="31"/>
      <c r="E70" s="31">
        <v>3225</v>
      </c>
      <c r="F70" s="26" t="s">
        <v>206</v>
      </c>
      <c r="G70" s="176">
        <v>6000</v>
      </c>
      <c r="H70" s="176">
        <v>1000</v>
      </c>
      <c r="I70" s="198">
        <v>7000</v>
      </c>
    </row>
    <row r="71" spans="1:9" ht="15.75" x14ac:dyDescent="0.25">
      <c r="A71" s="23"/>
      <c r="B71" s="59"/>
      <c r="C71" s="31"/>
      <c r="D71" s="31"/>
      <c r="E71" s="31">
        <v>3227</v>
      </c>
      <c r="F71" s="26" t="s">
        <v>78</v>
      </c>
      <c r="G71" s="176">
        <v>6000</v>
      </c>
      <c r="H71" s="176">
        <v>15000</v>
      </c>
      <c r="I71" s="198">
        <v>21000</v>
      </c>
    </row>
    <row r="72" spans="1:9" ht="15.75" x14ac:dyDescent="0.25">
      <c r="A72" s="23"/>
      <c r="B72" s="62"/>
      <c r="C72" s="54"/>
      <c r="D72" s="49">
        <v>323</v>
      </c>
      <c r="E72" s="49"/>
      <c r="F72" s="71" t="s">
        <v>79</v>
      </c>
      <c r="G72" s="130">
        <f t="shared" ref="G72:I72" si="27">SUM(G73:G81)</f>
        <v>298500</v>
      </c>
      <c r="H72" s="130">
        <f t="shared" si="27"/>
        <v>110719</v>
      </c>
      <c r="I72" s="131">
        <f t="shared" si="27"/>
        <v>409219</v>
      </c>
    </row>
    <row r="73" spans="1:9" ht="15.75" x14ac:dyDescent="0.25">
      <c r="A73" s="23"/>
      <c r="B73" s="59"/>
      <c r="C73" s="31"/>
      <c r="D73" s="31"/>
      <c r="E73" s="31">
        <v>3231</v>
      </c>
      <c r="F73" s="26" t="s">
        <v>207</v>
      </c>
      <c r="G73" s="176">
        <v>30000</v>
      </c>
      <c r="H73" s="176">
        <v>3000</v>
      </c>
      <c r="I73" s="198">
        <v>33000</v>
      </c>
    </row>
    <row r="74" spans="1:9" ht="15.75" x14ac:dyDescent="0.25">
      <c r="A74" s="23"/>
      <c r="B74" s="59"/>
      <c r="C74" s="31"/>
      <c r="D74" s="31"/>
      <c r="E74" s="31">
        <v>3232</v>
      </c>
      <c r="F74" s="26" t="s">
        <v>80</v>
      </c>
      <c r="G74" s="176">
        <v>63000</v>
      </c>
      <c r="H74" s="176">
        <v>32000</v>
      </c>
      <c r="I74" s="198">
        <v>95000</v>
      </c>
    </row>
    <row r="75" spans="1:9" ht="15.75" x14ac:dyDescent="0.25">
      <c r="A75" s="23"/>
      <c r="B75" s="59"/>
      <c r="C75" s="31"/>
      <c r="D75" s="31"/>
      <c r="E75" s="31">
        <v>3233</v>
      </c>
      <c r="F75" s="26" t="s">
        <v>81</v>
      </c>
      <c r="G75" s="176">
        <v>60100</v>
      </c>
      <c r="H75" s="176">
        <v>43170</v>
      </c>
      <c r="I75" s="198">
        <v>103270</v>
      </c>
    </row>
    <row r="76" spans="1:9" ht="15.75" x14ac:dyDescent="0.25">
      <c r="A76" s="23"/>
      <c r="B76" s="59"/>
      <c r="C76" s="31"/>
      <c r="D76" s="31"/>
      <c r="E76" s="31">
        <v>3234</v>
      </c>
      <c r="F76" s="26" t="s">
        <v>82</v>
      </c>
      <c r="G76" s="176">
        <v>16000</v>
      </c>
      <c r="H76" s="176">
        <v>3000</v>
      </c>
      <c r="I76" s="198">
        <v>19000</v>
      </c>
    </row>
    <row r="77" spans="1:9" ht="15.75" x14ac:dyDescent="0.25">
      <c r="A77" s="23"/>
      <c r="B77" s="59"/>
      <c r="C77" s="31"/>
      <c r="D77" s="31"/>
      <c r="E77" s="31">
        <v>3235</v>
      </c>
      <c r="F77" s="26" t="s">
        <v>83</v>
      </c>
      <c r="G77" s="176">
        <v>5500</v>
      </c>
      <c r="H77" s="176">
        <v>1500</v>
      </c>
      <c r="I77" s="198">
        <v>7000</v>
      </c>
    </row>
    <row r="78" spans="1:9" ht="15.75" x14ac:dyDescent="0.25">
      <c r="A78" s="23"/>
      <c r="B78" s="59"/>
      <c r="C78" s="31"/>
      <c r="D78" s="31"/>
      <c r="E78" s="31">
        <v>3236</v>
      </c>
      <c r="F78" s="26" t="s">
        <v>84</v>
      </c>
      <c r="G78" s="176">
        <v>2900</v>
      </c>
      <c r="H78" s="176">
        <v>-700</v>
      </c>
      <c r="I78" s="198">
        <v>2200</v>
      </c>
    </row>
    <row r="79" spans="1:9" ht="15.75" x14ac:dyDescent="0.25">
      <c r="A79" s="23"/>
      <c r="B79" s="59"/>
      <c r="C79" s="31"/>
      <c r="D79" s="31"/>
      <c r="E79" s="31">
        <v>3237</v>
      </c>
      <c r="F79" s="26" t="s">
        <v>85</v>
      </c>
      <c r="G79" s="176">
        <v>74000</v>
      </c>
      <c r="H79" s="176">
        <v>26749</v>
      </c>
      <c r="I79" s="198">
        <v>100749</v>
      </c>
    </row>
    <row r="80" spans="1:9" ht="15.75" x14ac:dyDescent="0.25">
      <c r="A80" s="23"/>
      <c r="B80" s="59"/>
      <c r="C80" s="31"/>
      <c r="D80" s="31"/>
      <c r="E80" s="31">
        <v>3238</v>
      </c>
      <c r="F80" s="26" t="s">
        <v>86</v>
      </c>
      <c r="G80" s="176">
        <v>17000</v>
      </c>
      <c r="H80" s="176">
        <v>1000</v>
      </c>
      <c r="I80" s="198">
        <v>18000</v>
      </c>
    </row>
    <row r="81" spans="1:9" ht="15.75" x14ac:dyDescent="0.25">
      <c r="A81" s="23"/>
      <c r="B81" s="59"/>
      <c r="C81" s="31"/>
      <c r="D81" s="31"/>
      <c r="E81" s="31">
        <v>3239</v>
      </c>
      <c r="F81" s="26" t="s">
        <v>87</v>
      </c>
      <c r="G81" s="176">
        <v>30000</v>
      </c>
      <c r="H81" s="176">
        <v>1000</v>
      </c>
      <c r="I81" s="198">
        <v>31000</v>
      </c>
    </row>
    <row r="82" spans="1:9" ht="15.75" x14ac:dyDescent="0.25">
      <c r="A82" s="23"/>
      <c r="B82" s="62"/>
      <c r="C82" s="54"/>
      <c r="D82" s="49">
        <v>329</v>
      </c>
      <c r="E82" s="49"/>
      <c r="F82" s="71" t="s">
        <v>88</v>
      </c>
      <c r="G82" s="130">
        <f t="shared" ref="G82:I82" si="28">SUM(G83:G88)</f>
        <v>28300</v>
      </c>
      <c r="H82" s="130">
        <f t="shared" si="28"/>
        <v>1300</v>
      </c>
      <c r="I82" s="131">
        <f t="shared" si="28"/>
        <v>29600</v>
      </c>
    </row>
    <row r="83" spans="1:9" ht="31.5" x14ac:dyDescent="0.25">
      <c r="A83" s="23"/>
      <c r="B83" s="59"/>
      <c r="C83" s="31"/>
      <c r="D83" s="31"/>
      <c r="E83" s="31">
        <v>3291</v>
      </c>
      <c r="F83" s="27" t="s">
        <v>89</v>
      </c>
      <c r="G83" s="176">
        <v>9500</v>
      </c>
      <c r="H83" s="176">
        <v>1000</v>
      </c>
      <c r="I83" s="198">
        <v>10500</v>
      </c>
    </row>
    <row r="84" spans="1:9" ht="15.75" x14ac:dyDescent="0.25">
      <c r="A84" s="23"/>
      <c r="B84" s="59"/>
      <c r="C84" s="31"/>
      <c r="D84" s="31"/>
      <c r="E84" s="31">
        <v>3292</v>
      </c>
      <c r="F84" s="26" t="s">
        <v>90</v>
      </c>
      <c r="G84" s="176">
        <v>10000</v>
      </c>
      <c r="H84" s="176">
        <v>0</v>
      </c>
      <c r="I84" s="198">
        <v>10000</v>
      </c>
    </row>
    <row r="85" spans="1:9" ht="15.75" x14ac:dyDescent="0.25">
      <c r="A85" s="23"/>
      <c r="B85" s="59"/>
      <c r="C85" s="31"/>
      <c r="D85" s="31"/>
      <c r="E85" s="31">
        <v>3293</v>
      </c>
      <c r="F85" s="26" t="s">
        <v>107</v>
      </c>
      <c r="G85" s="176">
        <v>6000</v>
      </c>
      <c r="H85" s="176">
        <v>1000</v>
      </c>
      <c r="I85" s="198">
        <v>7000</v>
      </c>
    </row>
    <row r="86" spans="1:9" ht="15.75" x14ac:dyDescent="0.25">
      <c r="A86" s="23"/>
      <c r="B86" s="59"/>
      <c r="C86" s="31"/>
      <c r="D86" s="31"/>
      <c r="E86" s="31">
        <v>3294</v>
      </c>
      <c r="F86" s="26" t="s">
        <v>91</v>
      </c>
      <c r="G86" s="176">
        <v>850</v>
      </c>
      <c r="H86" s="176">
        <v>0</v>
      </c>
      <c r="I86" s="198">
        <v>850</v>
      </c>
    </row>
    <row r="87" spans="1:9" ht="15.75" x14ac:dyDescent="0.25">
      <c r="A87" s="23"/>
      <c r="B87" s="59"/>
      <c r="C87" s="31"/>
      <c r="D87" s="31"/>
      <c r="E87" s="31">
        <v>3295</v>
      </c>
      <c r="F87" s="26" t="s">
        <v>92</v>
      </c>
      <c r="G87" s="176">
        <v>650</v>
      </c>
      <c r="H87" s="176">
        <v>0</v>
      </c>
      <c r="I87" s="198">
        <v>650</v>
      </c>
    </row>
    <row r="88" spans="1:9" ht="15.75" x14ac:dyDescent="0.25">
      <c r="A88" s="23"/>
      <c r="B88" s="59"/>
      <c r="C88" s="31"/>
      <c r="D88" s="31"/>
      <c r="E88" s="31">
        <v>3299</v>
      </c>
      <c r="F88" s="26" t="s">
        <v>88</v>
      </c>
      <c r="G88" s="176">
        <v>1300</v>
      </c>
      <c r="H88" s="176">
        <v>-700</v>
      </c>
      <c r="I88" s="198">
        <v>600</v>
      </c>
    </row>
    <row r="89" spans="1:9" ht="15.75" x14ac:dyDescent="0.25">
      <c r="A89" s="23"/>
      <c r="B89" s="61"/>
      <c r="C89" s="51">
        <v>34</v>
      </c>
      <c r="D89" s="51"/>
      <c r="E89" s="51"/>
      <c r="F89" s="69" t="s">
        <v>93</v>
      </c>
      <c r="G89" s="102">
        <f t="shared" ref="G89:I89" si="29">SUM(G90)</f>
        <v>1800</v>
      </c>
      <c r="H89" s="102">
        <f t="shared" si="29"/>
        <v>2000</v>
      </c>
      <c r="I89" s="129">
        <f t="shared" si="29"/>
        <v>3800</v>
      </c>
    </row>
    <row r="90" spans="1:9" ht="15.75" x14ac:dyDescent="0.25">
      <c r="A90" s="23"/>
      <c r="B90" s="62"/>
      <c r="C90" s="54"/>
      <c r="D90" s="49">
        <v>343</v>
      </c>
      <c r="E90" s="49"/>
      <c r="F90" s="71" t="s">
        <v>94</v>
      </c>
      <c r="G90" s="130">
        <f t="shared" ref="G90:I90" si="30">SUM(G91)</f>
        <v>1800</v>
      </c>
      <c r="H90" s="130">
        <f t="shared" si="30"/>
        <v>2000</v>
      </c>
      <c r="I90" s="131">
        <f t="shared" si="30"/>
        <v>3800</v>
      </c>
    </row>
    <row r="91" spans="1:9" ht="15.75" x14ac:dyDescent="0.25">
      <c r="A91" s="23"/>
      <c r="B91" s="59"/>
      <c r="C91" s="31"/>
      <c r="D91" s="31"/>
      <c r="E91" s="31">
        <v>3431</v>
      </c>
      <c r="F91" s="26" t="s">
        <v>95</v>
      </c>
      <c r="G91" s="176">
        <v>1800</v>
      </c>
      <c r="H91" s="176">
        <v>2000</v>
      </c>
      <c r="I91" s="198">
        <v>3800</v>
      </c>
    </row>
    <row r="92" spans="1:9" ht="31.5" x14ac:dyDescent="0.25">
      <c r="A92" s="23"/>
      <c r="B92" s="61"/>
      <c r="C92" s="51">
        <v>36</v>
      </c>
      <c r="D92" s="51"/>
      <c r="E92" s="51"/>
      <c r="F92" s="52" t="s">
        <v>108</v>
      </c>
      <c r="G92" s="102">
        <f t="shared" ref="G92:I92" si="31">SUM(G93)</f>
        <v>1100</v>
      </c>
      <c r="H92" s="102">
        <f t="shared" si="31"/>
        <v>0</v>
      </c>
      <c r="I92" s="129">
        <f t="shared" si="31"/>
        <v>1100</v>
      </c>
    </row>
    <row r="93" spans="1:9" ht="31.5" x14ac:dyDescent="0.25">
      <c r="A93" s="23"/>
      <c r="B93" s="62"/>
      <c r="C93" s="54"/>
      <c r="D93" s="49">
        <v>369</v>
      </c>
      <c r="E93" s="49"/>
      <c r="F93" s="50" t="s">
        <v>46</v>
      </c>
      <c r="G93" s="130">
        <f t="shared" ref="G93:I93" si="32">SUM(G94)</f>
        <v>1100</v>
      </c>
      <c r="H93" s="130">
        <f t="shared" si="32"/>
        <v>0</v>
      </c>
      <c r="I93" s="131">
        <f t="shared" si="32"/>
        <v>1100</v>
      </c>
    </row>
    <row r="94" spans="1:9" ht="31.5" x14ac:dyDescent="0.25">
      <c r="A94" s="23"/>
      <c r="B94" s="59"/>
      <c r="C94" s="31"/>
      <c r="D94" s="31"/>
      <c r="E94" s="31">
        <v>3691</v>
      </c>
      <c r="F94" s="27" t="s">
        <v>47</v>
      </c>
      <c r="G94" s="176">
        <v>1100</v>
      </c>
      <c r="H94" s="176">
        <v>0</v>
      </c>
      <c r="I94" s="198">
        <v>1100</v>
      </c>
    </row>
    <row r="95" spans="1:9" ht="15.75" x14ac:dyDescent="0.25">
      <c r="A95" s="23"/>
      <c r="B95" s="74">
        <v>4</v>
      </c>
      <c r="C95" s="67"/>
      <c r="D95" s="67"/>
      <c r="E95" s="67"/>
      <c r="F95" s="68" t="s">
        <v>6</v>
      </c>
      <c r="G95" s="127">
        <f>SUM(G96,G99,G111)</f>
        <v>97365</v>
      </c>
      <c r="H95" s="127">
        <f t="shared" ref="H95:I95" si="33">SUM(H96,H99,H111)</f>
        <v>71616</v>
      </c>
      <c r="I95" s="128">
        <f t="shared" si="33"/>
        <v>168981</v>
      </c>
    </row>
    <row r="96" spans="1:9" ht="31.5" x14ac:dyDescent="0.25">
      <c r="A96" s="23"/>
      <c r="B96" s="57"/>
      <c r="C96" s="47">
        <v>41</v>
      </c>
      <c r="D96" s="47"/>
      <c r="E96" s="47"/>
      <c r="F96" s="70" t="s">
        <v>7</v>
      </c>
      <c r="G96" s="102">
        <f t="shared" ref="G96:I96" si="34">SUM(G97)</f>
        <v>1000</v>
      </c>
      <c r="H96" s="102">
        <f t="shared" si="34"/>
        <v>-1000</v>
      </c>
      <c r="I96" s="129">
        <f t="shared" si="34"/>
        <v>0</v>
      </c>
    </row>
    <row r="97" spans="1:9" ht="15.75" x14ac:dyDescent="0.25">
      <c r="A97" s="23"/>
      <c r="B97" s="75"/>
      <c r="C97" s="72"/>
      <c r="D97" s="49">
        <v>412</v>
      </c>
      <c r="E97" s="49"/>
      <c r="F97" s="71" t="s">
        <v>100</v>
      </c>
      <c r="G97" s="130">
        <f t="shared" ref="G97:I97" si="35">SUM(G98)</f>
        <v>1000</v>
      </c>
      <c r="H97" s="130">
        <f t="shared" si="35"/>
        <v>-1000</v>
      </c>
      <c r="I97" s="131">
        <f t="shared" si="35"/>
        <v>0</v>
      </c>
    </row>
    <row r="98" spans="1:9" ht="15.75" x14ac:dyDescent="0.25">
      <c r="A98" s="23"/>
      <c r="B98" s="76"/>
      <c r="C98" s="37"/>
      <c r="D98" s="35"/>
      <c r="E98" s="35">
        <v>4124</v>
      </c>
      <c r="F98" s="36" t="s">
        <v>101</v>
      </c>
      <c r="G98" s="176">
        <v>1000</v>
      </c>
      <c r="H98" s="176">
        <v>-1000</v>
      </c>
      <c r="I98" s="198">
        <v>0</v>
      </c>
    </row>
    <row r="99" spans="1:9" ht="31.5" x14ac:dyDescent="0.25">
      <c r="A99" s="23"/>
      <c r="B99" s="61"/>
      <c r="C99" s="51">
        <v>42</v>
      </c>
      <c r="D99" s="51"/>
      <c r="E99" s="51"/>
      <c r="F99" s="52" t="s">
        <v>96</v>
      </c>
      <c r="G99" s="102">
        <f t="shared" ref="G99:I99" si="36">SUM(G100,G103,G109)</f>
        <v>79965</v>
      </c>
      <c r="H99" s="102">
        <f t="shared" si="36"/>
        <v>55016</v>
      </c>
      <c r="I99" s="129">
        <f t="shared" si="36"/>
        <v>134981</v>
      </c>
    </row>
    <row r="100" spans="1:9" ht="15.75" x14ac:dyDescent="0.25">
      <c r="A100" s="23"/>
      <c r="B100" s="62"/>
      <c r="C100" s="49"/>
      <c r="D100" s="49">
        <v>421</v>
      </c>
      <c r="E100" s="49"/>
      <c r="F100" s="50" t="s">
        <v>102</v>
      </c>
      <c r="G100" s="130">
        <f t="shared" ref="G100:I100" si="37">SUM(G101:G102)</f>
        <v>5700</v>
      </c>
      <c r="H100" s="130">
        <f t="shared" si="37"/>
        <v>-1500</v>
      </c>
      <c r="I100" s="131">
        <f t="shared" si="37"/>
        <v>4200</v>
      </c>
    </row>
    <row r="101" spans="1:9" ht="15.75" x14ac:dyDescent="0.25">
      <c r="A101" s="23"/>
      <c r="B101" s="59"/>
      <c r="C101" s="32"/>
      <c r="D101" s="32"/>
      <c r="E101" s="31">
        <v>4212</v>
      </c>
      <c r="F101" s="27" t="s">
        <v>103</v>
      </c>
      <c r="G101" s="176">
        <v>5200</v>
      </c>
      <c r="H101" s="176">
        <v>-1000</v>
      </c>
      <c r="I101" s="198">
        <v>4200</v>
      </c>
    </row>
    <row r="102" spans="1:9" ht="15.75" x14ac:dyDescent="0.25">
      <c r="A102" s="23"/>
      <c r="B102" s="59"/>
      <c r="C102" s="32"/>
      <c r="D102" s="32"/>
      <c r="E102" s="31">
        <v>4214</v>
      </c>
      <c r="F102" s="27" t="s">
        <v>104</v>
      </c>
      <c r="G102" s="176">
        <v>500</v>
      </c>
      <c r="H102" s="176">
        <v>-500</v>
      </c>
      <c r="I102" s="198">
        <v>0</v>
      </c>
    </row>
    <row r="103" spans="1:9" ht="15.75" x14ac:dyDescent="0.25">
      <c r="A103" s="23"/>
      <c r="B103" s="62"/>
      <c r="C103" s="54"/>
      <c r="D103" s="49">
        <v>422</v>
      </c>
      <c r="E103" s="49"/>
      <c r="F103" s="71" t="s">
        <v>97</v>
      </c>
      <c r="G103" s="130">
        <f t="shared" ref="G103:I103" si="38">SUM(G104:G108)</f>
        <v>74265</v>
      </c>
      <c r="H103" s="130">
        <f t="shared" si="38"/>
        <v>56516</v>
      </c>
      <c r="I103" s="131">
        <f t="shared" si="38"/>
        <v>130781</v>
      </c>
    </row>
    <row r="104" spans="1:9" ht="15.75" x14ac:dyDescent="0.25">
      <c r="A104" s="23"/>
      <c r="B104" s="59"/>
      <c r="C104" s="31"/>
      <c r="D104" s="31"/>
      <c r="E104" s="31">
        <v>4221</v>
      </c>
      <c r="F104" s="26" t="s">
        <v>98</v>
      </c>
      <c r="G104" s="176">
        <v>8500</v>
      </c>
      <c r="H104" s="176">
        <v>-1419</v>
      </c>
      <c r="I104" s="198">
        <v>7081</v>
      </c>
    </row>
    <row r="105" spans="1:9" ht="15.75" x14ac:dyDescent="0.25">
      <c r="A105" s="23"/>
      <c r="B105" s="59"/>
      <c r="C105" s="31"/>
      <c r="D105" s="31"/>
      <c r="E105" s="31">
        <v>4222</v>
      </c>
      <c r="F105" s="26" t="s">
        <v>99</v>
      </c>
      <c r="G105" s="176">
        <v>3765</v>
      </c>
      <c r="H105" s="176">
        <v>-565</v>
      </c>
      <c r="I105" s="198">
        <v>3200</v>
      </c>
    </row>
    <row r="106" spans="1:9" ht="15.75" x14ac:dyDescent="0.25">
      <c r="A106" s="23"/>
      <c r="B106" s="59"/>
      <c r="C106" s="31"/>
      <c r="D106" s="31"/>
      <c r="E106" s="31">
        <v>4223</v>
      </c>
      <c r="F106" s="26" t="s">
        <v>175</v>
      </c>
      <c r="G106" s="176">
        <v>3000</v>
      </c>
      <c r="H106" s="176">
        <v>0</v>
      </c>
      <c r="I106" s="198">
        <v>3000</v>
      </c>
    </row>
    <row r="107" spans="1:9" ht="15.75" x14ac:dyDescent="0.25">
      <c r="A107" s="23"/>
      <c r="B107" s="59"/>
      <c r="C107" s="31"/>
      <c r="D107" s="31"/>
      <c r="E107" s="31">
        <v>4225</v>
      </c>
      <c r="F107" s="26" t="s">
        <v>173</v>
      </c>
      <c r="G107" s="176">
        <v>0</v>
      </c>
      <c r="H107" s="176">
        <v>0</v>
      </c>
      <c r="I107" s="198">
        <v>0</v>
      </c>
    </row>
    <row r="108" spans="1:9" ht="15.75" x14ac:dyDescent="0.25">
      <c r="A108" s="23"/>
      <c r="B108" s="95"/>
      <c r="C108" s="96"/>
      <c r="D108" s="96"/>
      <c r="E108" s="96">
        <v>4227</v>
      </c>
      <c r="F108" s="97" t="s">
        <v>105</v>
      </c>
      <c r="G108" s="178">
        <v>59000</v>
      </c>
      <c r="H108" s="178">
        <v>58500</v>
      </c>
      <c r="I108" s="199">
        <v>117500</v>
      </c>
    </row>
    <row r="109" spans="1:9" ht="15.75" x14ac:dyDescent="0.25">
      <c r="A109" s="23"/>
      <c r="B109" s="98"/>
      <c r="C109" s="99"/>
      <c r="D109" s="99">
        <v>423</v>
      </c>
      <c r="E109" s="99"/>
      <c r="F109" s="100" t="s">
        <v>193</v>
      </c>
      <c r="G109" s="134">
        <f t="shared" ref="G109:I109" si="39">SUM(G110)</f>
        <v>0</v>
      </c>
      <c r="H109" s="134">
        <f t="shared" si="39"/>
        <v>0</v>
      </c>
      <c r="I109" s="135">
        <f t="shared" si="39"/>
        <v>0</v>
      </c>
    </row>
    <row r="110" spans="1:9" ht="15.75" x14ac:dyDescent="0.25">
      <c r="A110" s="23"/>
      <c r="B110" s="95"/>
      <c r="C110" s="96"/>
      <c r="D110" s="96"/>
      <c r="E110" s="96">
        <v>4231</v>
      </c>
      <c r="F110" s="97" t="s">
        <v>194</v>
      </c>
      <c r="G110" s="178">
        <v>0</v>
      </c>
      <c r="H110" s="178">
        <v>0</v>
      </c>
      <c r="I110" s="199">
        <v>0</v>
      </c>
    </row>
    <row r="111" spans="1:9" ht="31.5" x14ac:dyDescent="0.25">
      <c r="A111" s="23"/>
      <c r="B111" s="203"/>
      <c r="C111" s="181">
        <v>45</v>
      </c>
      <c r="D111" s="179"/>
      <c r="E111" s="179"/>
      <c r="F111" s="180" t="s">
        <v>202</v>
      </c>
      <c r="G111" s="185">
        <f>SUM(G112)</f>
        <v>16400</v>
      </c>
      <c r="H111" s="185">
        <f t="shared" ref="H111:I111" si="40">SUM(H112)</f>
        <v>17600</v>
      </c>
      <c r="I111" s="204">
        <f t="shared" si="40"/>
        <v>34000</v>
      </c>
    </row>
    <row r="112" spans="1:9" ht="31.5" x14ac:dyDescent="0.25">
      <c r="A112" s="23"/>
      <c r="B112" s="205"/>
      <c r="C112" s="182"/>
      <c r="D112" s="182">
        <v>451</v>
      </c>
      <c r="E112" s="182"/>
      <c r="F112" s="183" t="s">
        <v>203</v>
      </c>
      <c r="G112" s="184">
        <f>SUM(G113)</f>
        <v>16400</v>
      </c>
      <c r="H112" s="184">
        <f t="shared" ref="H112:I112" si="41">SUM(H113)</f>
        <v>17600</v>
      </c>
      <c r="I112" s="206">
        <f t="shared" si="41"/>
        <v>34000</v>
      </c>
    </row>
    <row r="113" spans="1:9" ht="15" customHeight="1" thickBot="1" x14ac:dyDescent="0.3">
      <c r="A113" s="23"/>
      <c r="B113" s="207"/>
      <c r="C113" s="208"/>
      <c r="D113" s="208"/>
      <c r="E113" s="208">
        <v>4511</v>
      </c>
      <c r="F113" s="209" t="s">
        <v>203</v>
      </c>
      <c r="G113" s="210">
        <v>16400</v>
      </c>
      <c r="H113" s="210">
        <v>17600</v>
      </c>
      <c r="I113" s="211">
        <v>34000</v>
      </c>
    </row>
    <row r="114" spans="1:9" ht="15.75" x14ac:dyDescent="0.25">
      <c r="A114" s="23"/>
      <c r="B114" s="34"/>
      <c r="C114" s="34"/>
      <c r="D114" s="34"/>
      <c r="E114" s="34"/>
      <c r="F114" s="30"/>
      <c r="G114" s="25"/>
      <c r="H114" s="25"/>
      <c r="I114" s="25"/>
    </row>
    <row r="115" spans="1:9" ht="24" customHeight="1" x14ac:dyDescent="0.25">
      <c r="A115" s="23"/>
      <c r="B115" s="34"/>
      <c r="C115" s="34"/>
      <c r="D115" s="34"/>
      <c r="E115" s="34"/>
      <c r="F115" s="30"/>
      <c r="G115" s="25"/>
      <c r="H115" s="25"/>
      <c r="I115" s="25"/>
    </row>
    <row r="116" spans="1:9" ht="15.75" x14ac:dyDescent="0.25">
      <c r="A116" s="23"/>
      <c r="B116" s="33"/>
      <c r="C116" s="33"/>
      <c r="D116" s="33"/>
      <c r="E116" s="33"/>
      <c r="F116" s="28"/>
      <c r="G116" s="23"/>
      <c r="H116" s="23"/>
      <c r="I116" s="23"/>
    </row>
    <row r="117" spans="1:9" ht="15.75" x14ac:dyDescent="0.25">
      <c r="A117" s="23"/>
      <c r="B117" s="33"/>
      <c r="C117" s="33"/>
      <c r="D117" s="33"/>
      <c r="E117" s="33"/>
      <c r="F117" s="28"/>
      <c r="G117" s="23"/>
      <c r="H117" s="23"/>
      <c r="I117" s="23"/>
    </row>
    <row r="118" spans="1:9" ht="15.75" x14ac:dyDescent="0.25">
      <c r="A118" s="23"/>
      <c r="B118" s="33"/>
      <c r="C118" s="33"/>
      <c r="D118" s="33"/>
      <c r="E118" s="33"/>
      <c r="F118" s="28"/>
      <c r="G118" s="23"/>
      <c r="H118" s="23"/>
      <c r="I118" s="23"/>
    </row>
    <row r="119" spans="1:9" ht="15.75" x14ac:dyDescent="0.25">
      <c r="A119" s="23"/>
      <c r="B119" s="33"/>
      <c r="C119" s="33"/>
      <c r="D119" s="33"/>
      <c r="E119" s="33"/>
      <c r="F119" s="28"/>
      <c r="G119" s="23"/>
      <c r="H119" s="23"/>
      <c r="I119" s="23"/>
    </row>
    <row r="120" spans="1:9" ht="15.75" x14ac:dyDescent="0.25">
      <c r="A120" s="23"/>
      <c r="B120" s="28"/>
      <c r="C120" s="28"/>
      <c r="D120" s="28"/>
      <c r="E120" s="28"/>
      <c r="F120" s="28"/>
      <c r="G120" s="23"/>
      <c r="H120" s="23"/>
      <c r="I120" s="23"/>
    </row>
    <row r="121" spans="1:9" ht="15.75" x14ac:dyDescent="0.25">
      <c r="A121" s="23"/>
      <c r="B121" s="28"/>
      <c r="C121" s="28"/>
      <c r="D121" s="28"/>
      <c r="E121" s="28"/>
      <c r="F121" s="28"/>
      <c r="G121" s="23"/>
      <c r="H121" s="23"/>
      <c r="I121" s="23"/>
    </row>
    <row r="122" spans="1:9" ht="15.75" x14ac:dyDescent="0.25">
      <c r="A122" s="23"/>
      <c r="B122" s="28"/>
      <c r="C122" s="28"/>
      <c r="D122" s="28"/>
      <c r="E122" s="28"/>
      <c r="F122" s="28"/>
      <c r="G122" s="23"/>
      <c r="H122" s="23"/>
      <c r="I122" s="23"/>
    </row>
    <row r="123" spans="1:9" ht="15.75" x14ac:dyDescent="0.25">
      <c r="A123" s="23"/>
      <c r="B123" s="28"/>
      <c r="C123" s="28"/>
      <c r="D123" s="28"/>
      <c r="E123" s="28"/>
      <c r="F123" s="28"/>
      <c r="G123" s="23"/>
      <c r="H123" s="23"/>
      <c r="I123" s="23"/>
    </row>
    <row r="124" spans="1:9" ht="15.75" x14ac:dyDescent="0.25">
      <c r="A124" s="23"/>
      <c r="B124" s="28"/>
      <c r="C124" s="28"/>
      <c r="D124" s="28"/>
      <c r="E124" s="28"/>
      <c r="F124" s="28"/>
      <c r="G124" s="23"/>
      <c r="H124" s="23"/>
      <c r="I124" s="23"/>
    </row>
    <row r="125" spans="1:9" ht="15.75" x14ac:dyDescent="0.25">
      <c r="A125" s="23"/>
      <c r="B125" s="28"/>
      <c r="C125" s="28"/>
      <c r="D125" s="28"/>
      <c r="E125" s="28"/>
      <c r="F125" s="28"/>
      <c r="G125" s="23"/>
      <c r="H125" s="23"/>
      <c r="I125" s="23"/>
    </row>
    <row r="126" spans="1:9" ht="15.75" x14ac:dyDescent="0.25">
      <c r="A126" s="23"/>
      <c r="B126" s="28"/>
      <c r="C126" s="28"/>
      <c r="D126" s="28"/>
      <c r="E126" s="28"/>
      <c r="F126" s="28"/>
      <c r="G126" s="23"/>
      <c r="H126" s="23"/>
      <c r="I126" s="23"/>
    </row>
    <row r="127" spans="1:9" ht="15.75" x14ac:dyDescent="0.25">
      <c r="A127" s="23"/>
      <c r="B127" s="28"/>
      <c r="C127" s="28"/>
      <c r="D127" s="28"/>
      <c r="E127" s="28"/>
      <c r="F127" s="28"/>
      <c r="G127" s="23"/>
      <c r="H127" s="23"/>
      <c r="I127" s="23"/>
    </row>
    <row r="128" spans="1:9" ht="15.75" x14ac:dyDescent="0.25">
      <c r="A128" s="23"/>
      <c r="B128" s="28"/>
      <c r="C128" s="28"/>
      <c r="D128" s="28"/>
      <c r="E128" s="28"/>
      <c r="F128" s="28"/>
      <c r="G128" s="23"/>
      <c r="H128" s="23"/>
      <c r="I128" s="23"/>
    </row>
    <row r="129" spans="1:9" ht="15.75" x14ac:dyDescent="0.25">
      <c r="A129" s="23"/>
      <c r="B129" s="23"/>
      <c r="C129" s="23"/>
      <c r="D129" s="23"/>
      <c r="E129" s="23"/>
      <c r="F129" s="23"/>
      <c r="G129" s="23"/>
      <c r="H129" s="23"/>
      <c r="I129" s="23"/>
    </row>
    <row r="130" spans="1:9" ht="15.75" x14ac:dyDescent="0.25">
      <c r="A130" s="23"/>
      <c r="B130" s="23"/>
      <c r="C130" s="23"/>
      <c r="D130" s="23"/>
      <c r="E130" s="23"/>
      <c r="F130" s="23"/>
      <c r="G130" s="23"/>
      <c r="H130" s="23"/>
      <c r="I130" s="23"/>
    </row>
    <row r="131" spans="1:9" ht="15.75" x14ac:dyDescent="0.25">
      <c r="A131" s="23"/>
      <c r="B131" s="23"/>
      <c r="C131" s="23"/>
      <c r="D131" s="23"/>
      <c r="E131" s="23"/>
      <c r="F131" s="23"/>
      <c r="G131" s="23"/>
      <c r="H131" s="23"/>
      <c r="I131" s="23"/>
    </row>
    <row r="132" spans="1:9" ht="15.75" x14ac:dyDescent="0.25">
      <c r="A132" s="23"/>
      <c r="B132" s="23"/>
      <c r="C132" s="23"/>
      <c r="D132" s="23"/>
      <c r="E132" s="23"/>
      <c r="F132" s="23"/>
      <c r="G132" s="23"/>
      <c r="H132" s="23"/>
      <c r="I132" s="23"/>
    </row>
    <row r="133" spans="1:9" ht="15.75" x14ac:dyDescent="0.25">
      <c r="A133" s="23"/>
      <c r="B133" s="23"/>
      <c r="C133" s="23"/>
      <c r="D133" s="23"/>
      <c r="E133" s="23"/>
      <c r="F133" s="23"/>
      <c r="G133" s="23"/>
      <c r="H133" s="23"/>
      <c r="I133" s="23"/>
    </row>
    <row r="134" spans="1:9" ht="15.75" x14ac:dyDescent="0.25">
      <c r="A134" s="23"/>
      <c r="B134" s="23"/>
      <c r="C134" s="23"/>
      <c r="D134" s="23"/>
      <c r="E134" s="23"/>
      <c r="F134" s="23"/>
      <c r="G134" s="23"/>
      <c r="H134" s="23"/>
      <c r="I134" s="23"/>
    </row>
    <row r="135" spans="1:9" ht="15.75" x14ac:dyDescent="0.25">
      <c r="A135" s="23"/>
      <c r="B135" s="23"/>
      <c r="C135" s="23"/>
      <c r="D135" s="23"/>
      <c r="E135" s="23"/>
      <c r="F135" s="23"/>
      <c r="G135" s="23"/>
      <c r="H135" s="23"/>
      <c r="I135" s="23"/>
    </row>
    <row r="136" spans="1:9" ht="15.75" x14ac:dyDescent="0.25">
      <c r="A136" s="23"/>
      <c r="B136" s="23"/>
      <c r="C136" s="23"/>
      <c r="D136" s="23"/>
      <c r="E136" s="23"/>
      <c r="F136" s="23"/>
      <c r="G136" s="23"/>
      <c r="H136" s="23"/>
      <c r="I136" s="23"/>
    </row>
    <row r="137" spans="1:9" ht="15.75" x14ac:dyDescent="0.25">
      <c r="A137" s="23"/>
      <c r="B137" s="23"/>
      <c r="C137" s="23"/>
      <c r="D137" s="23"/>
      <c r="E137" s="23"/>
      <c r="F137" s="23"/>
      <c r="G137" s="23"/>
      <c r="H137" s="23"/>
      <c r="I137" s="23"/>
    </row>
    <row r="138" spans="1:9" ht="15.75" x14ac:dyDescent="0.25">
      <c r="A138" s="23"/>
      <c r="B138" s="23"/>
      <c r="C138" s="23"/>
      <c r="D138" s="23"/>
      <c r="E138" s="23"/>
      <c r="F138" s="23"/>
      <c r="G138" s="23"/>
      <c r="H138" s="23"/>
      <c r="I138" s="23"/>
    </row>
    <row r="139" spans="1:9" ht="15.75" x14ac:dyDescent="0.25">
      <c r="A139" s="23"/>
      <c r="B139" s="23"/>
      <c r="C139" s="23"/>
      <c r="D139" s="23"/>
      <c r="E139" s="23"/>
      <c r="F139" s="23"/>
      <c r="G139" s="23"/>
      <c r="H139" s="23"/>
      <c r="I139" s="23"/>
    </row>
    <row r="140" spans="1:9" ht="15.75" x14ac:dyDescent="0.25">
      <c r="A140" s="23"/>
      <c r="B140" s="23"/>
      <c r="C140" s="23"/>
      <c r="D140" s="23"/>
      <c r="E140" s="23"/>
      <c r="F140" s="23"/>
      <c r="G140" s="23"/>
      <c r="H140" s="23"/>
      <c r="I140" s="23"/>
    </row>
    <row r="141" spans="1:9" ht="15.75" x14ac:dyDescent="0.25">
      <c r="A141" s="23"/>
      <c r="B141" s="23"/>
      <c r="C141" s="23"/>
      <c r="D141" s="23"/>
      <c r="E141" s="23"/>
      <c r="F141" s="23"/>
      <c r="G141" s="23"/>
      <c r="H141" s="23"/>
      <c r="I141" s="23"/>
    </row>
    <row r="142" spans="1:9" ht="15.75" x14ac:dyDescent="0.25">
      <c r="A142" s="23"/>
      <c r="B142" s="23"/>
      <c r="C142" s="23"/>
      <c r="D142" s="23"/>
      <c r="E142" s="23"/>
      <c r="F142" s="23"/>
      <c r="G142" s="23"/>
      <c r="H142" s="23"/>
      <c r="I142" s="23"/>
    </row>
    <row r="143" spans="1:9" ht="15.75" x14ac:dyDescent="0.25">
      <c r="A143" s="23"/>
      <c r="B143" s="23"/>
      <c r="C143" s="23"/>
      <c r="D143" s="23"/>
      <c r="E143" s="23"/>
      <c r="F143" s="23"/>
      <c r="G143" s="23"/>
      <c r="H143" s="23"/>
      <c r="I143" s="23"/>
    </row>
    <row r="144" spans="1:9" ht="15.75" x14ac:dyDescent="0.25">
      <c r="A144" s="23"/>
      <c r="B144" s="23"/>
      <c r="C144" s="23"/>
      <c r="D144" s="23"/>
      <c r="E144" s="23"/>
      <c r="F144" s="23"/>
      <c r="G144" s="23"/>
      <c r="H144" s="23"/>
      <c r="I144" s="23"/>
    </row>
    <row r="145" spans="1:9" ht="15.75" x14ac:dyDescent="0.25">
      <c r="A145" s="23"/>
      <c r="B145" s="23"/>
      <c r="C145" s="23"/>
      <c r="D145" s="23"/>
      <c r="E145" s="23"/>
      <c r="F145" s="23"/>
      <c r="G145" s="23"/>
      <c r="H145" s="23"/>
      <c r="I145" s="23"/>
    </row>
    <row r="146" spans="1:9" ht="15.75" x14ac:dyDescent="0.25">
      <c r="A146" s="23"/>
      <c r="B146" s="23"/>
      <c r="C146" s="23"/>
      <c r="D146" s="23"/>
      <c r="E146" s="23"/>
      <c r="F146" s="23"/>
      <c r="G146" s="23"/>
      <c r="H146" s="23"/>
      <c r="I146" s="23"/>
    </row>
    <row r="147" spans="1:9" ht="15.75" x14ac:dyDescent="0.25">
      <c r="A147" s="23"/>
      <c r="B147" s="23"/>
      <c r="C147" s="23"/>
      <c r="D147" s="23"/>
      <c r="E147" s="23"/>
      <c r="F147" s="23"/>
      <c r="G147" s="23"/>
      <c r="H147" s="23"/>
      <c r="I147" s="23"/>
    </row>
    <row r="148" spans="1:9" ht="15.75" x14ac:dyDescent="0.25">
      <c r="A148" s="23"/>
      <c r="B148" s="23"/>
      <c r="C148" s="23"/>
      <c r="D148" s="23"/>
      <c r="E148" s="23"/>
      <c r="F148" s="23"/>
      <c r="G148" s="23"/>
      <c r="H148" s="23"/>
      <c r="I148" s="23"/>
    </row>
    <row r="149" spans="1:9" ht="15.75" x14ac:dyDescent="0.25">
      <c r="A149" s="23"/>
      <c r="B149" s="23"/>
      <c r="C149" s="23"/>
      <c r="D149" s="23"/>
      <c r="E149" s="23"/>
      <c r="F149" s="23"/>
      <c r="G149" s="23"/>
      <c r="H149" s="23"/>
      <c r="I149" s="23"/>
    </row>
    <row r="150" spans="1:9" ht="15.75" x14ac:dyDescent="0.25">
      <c r="A150" s="23"/>
      <c r="B150" s="23"/>
      <c r="C150" s="23"/>
      <c r="D150" s="23"/>
      <c r="E150" s="23"/>
      <c r="F150" s="23"/>
      <c r="G150" s="23"/>
      <c r="H150" s="23"/>
      <c r="I150" s="23"/>
    </row>
    <row r="151" spans="1:9" ht="15.75" x14ac:dyDescent="0.25">
      <c r="A151" s="23"/>
      <c r="B151" s="23"/>
      <c r="C151" s="23"/>
      <c r="D151" s="23"/>
      <c r="E151" s="23"/>
      <c r="F151" s="23"/>
      <c r="G151" s="23"/>
      <c r="H151" s="23"/>
      <c r="I151" s="23"/>
    </row>
    <row r="152" spans="1:9" ht="15.75" x14ac:dyDescent="0.25">
      <c r="A152" s="23"/>
      <c r="B152" s="23"/>
      <c r="C152" s="23"/>
      <c r="D152" s="23"/>
      <c r="E152" s="23"/>
      <c r="F152" s="23"/>
      <c r="G152" s="23"/>
      <c r="H152" s="23"/>
      <c r="I152" s="23"/>
    </row>
    <row r="153" spans="1:9" ht="15.75" x14ac:dyDescent="0.25">
      <c r="A153" s="23"/>
      <c r="B153" s="23"/>
      <c r="C153" s="23"/>
      <c r="D153" s="23"/>
      <c r="E153" s="23"/>
      <c r="F153" s="23"/>
      <c r="G153" s="23"/>
      <c r="H153" s="23"/>
      <c r="I153" s="23"/>
    </row>
    <row r="154" spans="1:9" ht="15.75" x14ac:dyDescent="0.25">
      <c r="A154" s="23"/>
      <c r="B154" s="23"/>
      <c r="C154" s="23"/>
      <c r="D154" s="23"/>
      <c r="E154" s="23"/>
      <c r="F154" s="23"/>
      <c r="G154" s="23"/>
      <c r="H154" s="23"/>
      <c r="I154" s="23"/>
    </row>
    <row r="155" spans="1:9" ht="15.75" x14ac:dyDescent="0.25">
      <c r="A155" s="23"/>
      <c r="B155" s="23"/>
      <c r="C155" s="23"/>
      <c r="D155" s="23"/>
      <c r="E155" s="23"/>
      <c r="F155" s="23"/>
      <c r="G155" s="23"/>
      <c r="H155" s="23"/>
      <c r="I155" s="23"/>
    </row>
    <row r="156" spans="1:9" ht="15.75" x14ac:dyDescent="0.25">
      <c r="A156" s="23"/>
      <c r="B156" s="23"/>
      <c r="C156" s="23"/>
      <c r="D156" s="23"/>
      <c r="E156" s="23"/>
      <c r="F156" s="23"/>
      <c r="G156" s="23"/>
      <c r="H156" s="23"/>
      <c r="I156" s="23"/>
    </row>
    <row r="157" spans="1:9" ht="15.75" x14ac:dyDescent="0.25">
      <c r="A157" s="23"/>
      <c r="B157" s="23"/>
      <c r="C157" s="23"/>
      <c r="D157" s="23"/>
      <c r="E157" s="23"/>
      <c r="F157" s="23"/>
      <c r="G157" s="23"/>
      <c r="H157" s="23"/>
      <c r="I157" s="23"/>
    </row>
    <row r="158" spans="1:9" ht="15.75" x14ac:dyDescent="0.25">
      <c r="A158" s="23"/>
      <c r="B158" s="23"/>
      <c r="C158" s="23"/>
      <c r="D158" s="23"/>
      <c r="E158" s="23"/>
      <c r="F158" s="23"/>
      <c r="G158" s="23"/>
      <c r="H158" s="23"/>
      <c r="I158" s="23"/>
    </row>
    <row r="159" spans="1:9" ht="15.75" x14ac:dyDescent="0.25">
      <c r="A159" s="23"/>
      <c r="B159" s="23"/>
      <c r="C159" s="23"/>
      <c r="D159" s="23"/>
      <c r="E159" s="23"/>
      <c r="F159" s="23"/>
      <c r="G159" s="23"/>
      <c r="H159" s="23"/>
      <c r="I159" s="23"/>
    </row>
    <row r="160" spans="1:9" ht="15.75" x14ac:dyDescent="0.25">
      <c r="A160" s="23"/>
      <c r="B160" s="23"/>
      <c r="C160" s="23"/>
      <c r="D160" s="23"/>
      <c r="E160" s="23"/>
      <c r="F160" s="23"/>
      <c r="G160" s="23"/>
      <c r="H160" s="23"/>
      <c r="I160" s="23"/>
    </row>
    <row r="161" spans="1:9" ht="15.75" x14ac:dyDescent="0.25">
      <c r="A161" s="23"/>
      <c r="B161" s="23"/>
      <c r="C161" s="23"/>
      <c r="D161" s="23"/>
      <c r="E161" s="23"/>
      <c r="F161" s="23"/>
      <c r="G161" s="23"/>
      <c r="H161" s="23"/>
      <c r="I161" s="23"/>
    </row>
    <row r="162" spans="1:9" ht="15.75" x14ac:dyDescent="0.25">
      <c r="A162" s="23"/>
      <c r="B162" s="23"/>
      <c r="C162" s="23"/>
      <c r="D162" s="23"/>
      <c r="E162" s="23"/>
      <c r="F162" s="23"/>
      <c r="G162" s="23"/>
      <c r="H162" s="23"/>
      <c r="I162" s="23"/>
    </row>
    <row r="163" spans="1:9" ht="15.75" x14ac:dyDescent="0.25">
      <c r="A163" s="23"/>
      <c r="B163" s="23"/>
      <c r="C163" s="23"/>
      <c r="D163" s="23"/>
      <c r="E163" s="23"/>
      <c r="F163" s="23"/>
      <c r="G163" s="23"/>
      <c r="H163" s="23"/>
      <c r="I163" s="23"/>
    </row>
    <row r="164" spans="1:9" ht="15.75" x14ac:dyDescent="0.25">
      <c r="A164" s="23"/>
      <c r="B164" s="23"/>
      <c r="C164" s="23"/>
      <c r="D164" s="23"/>
      <c r="E164" s="23"/>
      <c r="F164" s="23"/>
      <c r="G164" s="23"/>
      <c r="H164" s="23"/>
      <c r="I164" s="23"/>
    </row>
    <row r="165" spans="1:9" ht="15.75" x14ac:dyDescent="0.25">
      <c r="A165" s="23"/>
      <c r="B165" s="23"/>
      <c r="C165" s="23"/>
      <c r="D165" s="23"/>
      <c r="E165" s="23"/>
      <c r="F165" s="23"/>
      <c r="G165" s="23"/>
      <c r="H165" s="23"/>
      <c r="I165" s="23"/>
    </row>
    <row r="166" spans="1:9" ht="15.75" x14ac:dyDescent="0.25">
      <c r="A166" s="23"/>
      <c r="B166" s="23"/>
      <c r="C166" s="23"/>
      <c r="D166" s="23"/>
      <c r="E166" s="23"/>
      <c r="F166" s="23"/>
      <c r="G166" s="23"/>
      <c r="H166" s="23"/>
      <c r="I166" s="23"/>
    </row>
    <row r="167" spans="1:9" ht="15.75" x14ac:dyDescent="0.25">
      <c r="A167" s="23"/>
      <c r="B167" s="23"/>
      <c r="C167" s="23"/>
      <c r="D167" s="23"/>
      <c r="E167" s="23"/>
      <c r="F167" s="23"/>
      <c r="G167" s="23"/>
      <c r="H167" s="23"/>
      <c r="I167" s="23"/>
    </row>
    <row r="168" spans="1:9" ht="15.75" x14ac:dyDescent="0.25">
      <c r="A168" s="23"/>
      <c r="B168" s="23"/>
      <c r="C168" s="23"/>
      <c r="D168" s="23"/>
      <c r="E168" s="23"/>
      <c r="F168" s="23"/>
      <c r="G168" s="23"/>
      <c r="H168" s="23"/>
      <c r="I168" s="23"/>
    </row>
    <row r="169" spans="1:9" ht="15.75" x14ac:dyDescent="0.25">
      <c r="A169" s="23"/>
      <c r="B169" s="23"/>
      <c r="C169" s="23"/>
      <c r="D169" s="23"/>
      <c r="E169" s="23"/>
      <c r="F169" s="23"/>
      <c r="G169" s="23"/>
      <c r="H169" s="23"/>
      <c r="I169" s="23"/>
    </row>
    <row r="170" spans="1:9" ht="15.75" x14ac:dyDescent="0.25">
      <c r="A170" s="23"/>
      <c r="B170" s="23"/>
      <c r="C170" s="23"/>
      <c r="D170" s="23"/>
      <c r="E170" s="23"/>
      <c r="F170" s="23"/>
      <c r="G170" s="23"/>
      <c r="H170" s="23"/>
      <c r="I170" s="23"/>
    </row>
    <row r="171" spans="1:9" ht="15.75" x14ac:dyDescent="0.25">
      <c r="A171" s="23"/>
      <c r="B171" s="23"/>
      <c r="C171" s="23"/>
      <c r="D171" s="23"/>
      <c r="E171" s="23"/>
      <c r="F171" s="23"/>
      <c r="G171" s="23"/>
      <c r="H171" s="23"/>
      <c r="I171" s="23"/>
    </row>
    <row r="172" spans="1:9" ht="15.75" x14ac:dyDescent="0.25">
      <c r="A172" s="23"/>
      <c r="B172" s="23"/>
      <c r="C172" s="23"/>
      <c r="D172" s="23"/>
      <c r="E172" s="23"/>
      <c r="F172" s="23"/>
      <c r="G172" s="23"/>
      <c r="H172" s="23"/>
      <c r="I172" s="23"/>
    </row>
    <row r="173" spans="1:9" ht="15.75" x14ac:dyDescent="0.25">
      <c r="A173" s="23"/>
      <c r="B173" s="23"/>
      <c r="C173" s="23"/>
      <c r="D173" s="23"/>
      <c r="E173" s="23"/>
      <c r="F173" s="23"/>
      <c r="G173" s="23"/>
      <c r="H173" s="23"/>
      <c r="I173" s="23"/>
    </row>
    <row r="174" spans="1:9" ht="15.75" x14ac:dyDescent="0.25">
      <c r="A174" s="23"/>
      <c r="B174" s="23"/>
      <c r="C174" s="23"/>
      <c r="D174" s="23"/>
      <c r="E174" s="23"/>
      <c r="F174" s="23"/>
      <c r="G174" s="23"/>
      <c r="H174" s="23"/>
      <c r="I174" s="23"/>
    </row>
    <row r="175" spans="1:9" ht="15.75" x14ac:dyDescent="0.25">
      <c r="A175" s="23"/>
      <c r="B175" s="23"/>
      <c r="C175" s="23"/>
      <c r="D175" s="23"/>
      <c r="E175" s="23"/>
      <c r="F175" s="23"/>
      <c r="G175" s="23"/>
      <c r="H175" s="23"/>
      <c r="I175" s="23"/>
    </row>
    <row r="176" spans="1:9" ht="15.75" x14ac:dyDescent="0.25">
      <c r="A176" s="23"/>
      <c r="B176" s="23"/>
      <c r="C176" s="23"/>
      <c r="D176" s="23"/>
      <c r="E176" s="23"/>
      <c r="F176" s="23"/>
      <c r="G176" s="23"/>
      <c r="H176" s="23"/>
      <c r="I176" s="23"/>
    </row>
    <row r="177" spans="1:9" ht="15.75" x14ac:dyDescent="0.25">
      <c r="A177" s="23"/>
      <c r="B177" s="23"/>
      <c r="C177" s="23"/>
      <c r="D177" s="23"/>
      <c r="E177" s="23"/>
      <c r="F177" s="23"/>
      <c r="G177" s="23"/>
      <c r="H177" s="23"/>
      <c r="I177" s="23"/>
    </row>
    <row r="178" spans="1:9" ht="15.75" x14ac:dyDescent="0.25">
      <c r="A178" s="23"/>
      <c r="B178" s="23"/>
      <c r="C178" s="23"/>
      <c r="D178" s="23"/>
      <c r="E178" s="23"/>
      <c r="F178" s="23"/>
      <c r="G178" s="23"/>
      <c r="H178" s="23"/>
      <c r="I178" s="23"/>
    </row>
    <row r="179" spans="1:9" ht="15.75" x14ac:dyDescent="0.25">
      <c r="A179" s="23"/>
      <c r="B179" s="23"/>
      <c r="C179" s="23"/>
      <c r="D179" s="23"/>
      <c r="E179" s="23"/>
      <c r="F179" s="23"/>
      <c r="G179" s="23"/>
      <c r="H179" s="23"/>
      <c r="I179" s="23"/>
    </row>
    <row r="180" spans="1:9" ht="15.75" x14ac:dyDescent="0.25">
      <c r="A180" s="23"/>
      <c r="B180" s="23"/>
      <c r="C180" s="23"/>
      <c r="D180" s="23"/>
      <c r="E180" s="23"/>
      <c r="F180" s="23"/>
      <c r="G180" s="23"/>
      <c r="H180" s="23"/>
      <c r="I180" s="23"/>
    </row>
    <row r="181" spans="1:9" ht="15.75" x14ac:dyDescent="0.25">
      <c r="A181" s="23"/>
      <c r="B181" s="23"/>
      <c r="C181" s="23"/>
      <c r="D181" s="23"/>
      <c r="E181" s="23"/>
      <c r="F181" s="23"/>
      <c r="G181" s="23"/>
      <c r="H181" s="23"/>
      <c r="I181" s="23"/>
    </row>
    <row r="182" spans="1:9" ht="15.75" x14ac:dyDescent="0.25">
      <c r="A182" s="23"/>
      <c r="B182" s="23"/>
      <c r="C182" s="23"/>
      <c r="D182" s="23"/>
      <c r="E182" s="23"/>
      <c r="F182" s="23"/>
      <c r="G182" s="23"/>
      <c r="H182" s="23"/>
      <c r="I182" s="23"/>
    </row>
    <row r="183" spans="1:9" ht="15.75" x14ac:dyDescent="0.25">
      <c r="A183" s="23"/>
      <c r="B183" s="23"/>
      <c r="C183" s="23"/>
      <c r="D183" s="23"/>
      <c r="E183" s="23"/>
      <c r="F183" s="23"/>
      <c r="G183" s="23"/>
      <c r="H183" s="23"/>
      <c r="I183" s="23"/>
    </row>
    <row r="184" spans="1:9" ht="15.75" x14ac:dyDescent="0.25">
      <c r="A184" s="23"/>
      <c r="B184" s="23"/>
      <c r="C184" s="23"/>
      <c r="D184" s="23"/>
      <c r="E184" s="23"/>
      <c r="F184" s="23"/>
      <c r="G184" s="23"/>
      <c r="H184" s="23"/>
      <c r="I184" s="23"/>
    </row>
    <row r="185" spans="1:9" ht="15.75" x14ac:dyDescent="0.25">
      <c r="A185" s="23"/>
      <c r="B185" s="23"/>
      <c r="C185" s="23"/>
      <c r="D185" s="23"/>
      <c r="E185" s="23"/>
      <c r="F185" s="23"/>
      <c r="G185" s="23"/>
      <c r="H185" s="23"/>
      <c r="I185" s="23"/>
    </row>
    <row r="186" spans="1:9" ht="15.75" x14ac:dyDescent="0.25">
      <c r="A186" s="23"/>
      <c r="B186" s="23"/>
      <c r="C186" s="23"/>
      <c r="D186" s="23"/>
      <c r="E186" s="23"/>
      <c r="F186" s="23"/>
      <c r="G186" s="23"/>
      <c r="H186" s="23"/>
      <c r="I186" s="23"/>
    </row>
    <row r="187" spans="1:9" ht="15.75" x14ac:dyDescent="0.25">
      <c r="A187" s="23"/>
      <c r="B187" s="23"/>
      <c r="C187" s="23"/>
      <c r="D187" s="23"/>
      <c r="E187" s="23"/>
      <c r="F187" s="23"/>
      <c r="G187" s="23"/>
      <c r="H187" s="23"/>
      <c r="I187" s="23"/>
    </row>
    <row r="188" spans="1:9" ht="15.75" x14ac:dyDescent="0.25">
      <c r="A188" s="23"/>
      <c r="B188" s="23"/>
      <c r="C188" s="23"/>
      <c r="D188" s="23"/>
      <c r="E188" s="23"/>
      <c r="F188" s="23"/>
      <c r="G188" s="23"/>
      <c r="H188" s="23"/>
      <c r="I188" s="23"/>
    </row>
    <row r="189" spans="1:9" ht="15.75" x14ac:dyDescent="0.25">
      <c r="A189" s="23"/>
      <c r="B189" s="23"/>
      <c r="C189" s="23"/>
      <c r="D189" s="23"/>
      <c r="E189" s="23"/>
      <c r="F189" s="23"/>
      <c r="G189" s="23"/>
      <c r="H189" s="23"/>
      <c r="I189" s="23"/>
    </row>
    <row r="190" spans="1:9" ht="15.75" x14ac:dyDescent="0.25">
      <c r="A190" s="23"/>
      <c r="B190" s="23"/>
      <c r="C190" s="23"/>
      <c r="D190" s="23"/>
      <c r="E190" s="23"/>
      <c r="F190" s="23"/>
      <c r="G190" s="23"/>
      <c r="H190" s="23"/>
      <c r="I190" s="23"/>
    </row>
    <row r="191" spans="1:9" ht="15.75" x14ac:dyDescent="0.25">
      <c r="A191" s="23"/>
      <c r="B191" s="23"/>
      <c r="C191" s="23"/>
      <c r="D191" s="23"/>
      <c r="E191" s="23"/>
      <c r="F191" s="23"/>
      <c r="G191" s="23"/>
      <c r="H191" s="23"/>
      <c r="I191" s="23"/>
    </row>
    <row r="192" spans="1:9" ht="15.75" x14ac:dyDescent="0.25">
      <c r="A192" s="23"/>
      <c r="B192" s="23"/>
      <c r="C192" s="23"/>
      <c r="D192" s="23"/>
      <c r="E192" s="23"/>
      <c r="F192" s="23"/>
      <c r="G192" s="23"/>
      <c r="H192" s="23"/>
      <c r="I192" s="23"/>
    </row>
    <row r="193" spans="1:9" ht="15.75" x14ac:dyDescent="0.25">
      <c r="A193" s="23"/>
      <c r="B193" s="23"/>
      <c r="C193" s="23"/>
      <c r="D193" s="23"/>
      <c r="E193" s="23"/>
      <c r="F193" s="23"/>
      <c r="G193" s="23"/>
      <c r="H193" s="23"/>
      <c r="I193" s="23"/>
    </row>
    <row r="194" spans="1:9" ht="15.75" x14ac:dyDescent="0.25">
      <c r="A194" s="23"/>
      <c r="B194" s="23"/>
      <c r="C194" s="23"/>
      <c r="D194" s="23"/>
      <c r="E194" s="23"/>
      <c r="F194" s="23"/>
      <c r="G194" s="23"/>
      <c r="H194" s="23"/>
      <c r="I194" s="23"/>
    </row>
    <row r="195" spans="1:9" ht="15.75" x14ac:dyDescent="0.25">
      <c r="A195" s="23"/>
      <c r="B195" s="23"/>
      <c r="C195" s="23"/>
      <c r="D195" s="23"/>
      <c r="E195" s="23"/>
      <c r="F195" s="23"/>
      <c r="G195" s="23"/>
      <c r="H195" s="23"/>
      <c r="I195" s="23"/>
    </row>
    <row r="196" spans="1:9" ht="15.75" x14ac:dyDescent="0.25">
      <c r="A196" s="23"/>
      <c r="B196" s="23"/>
      <c r="C196" s="23"/>
      <c r="D196" s="23"/>
      <c r="E196" s="23"/>
      <c r="F196" s="23"/>
      <c r="G196" s="23"/>
      <c r="H196" s="23"/>
      <c r="I196" s="23"/>
    </row>
    <row r="197" spans="1:9" ht="15.75" x14ac:dyDescent="0.25">
      <c r="A197" s="23"/>
      <c r="B197" s="23"/>
      <c r="C197" s="23"/>
      <c r="D197" s="23"/>
      <c r="E197" s="23"/>
      <c r="F197" s="23"/>
      <c r="G197" s="23"/>
      <c r="H197" s="23"/>
      <c r="I197" s="23"/>
    </row>
    <row r="198" spans="1:9" ht="15.75" x14ac:dyDescent="0.25">
      <c r="A198" s="23"/>
      <c r="B198" s="23"/>
      <c r="C198" s="23"/>
      <c r="D198" s="23"/>
      <c r="E198" s="23"/>
      <c r="F198" s="23"/>
      <c r="G198" s="23"/>
      <c r="H198" s="23"/>
      <c r="I198" s="23"/>
    </row>
    <row r="199" spans="1:9" ht="15.75" x14ac:dyDescent="0.25">
      <c r="A199" s="23"/>
      <c r="B199" s="23"/>
      <c r="C199" s="23"/>
      <c r="D199" s="23"/>
      <c r="E199" s="23"/>
      <c r="F199" s="23"/>
      <c r="G199" s="23"/>
      <c r="H199" s="23"/>
      <c r="I199" s="23"/>
    </row>
    <row r="200" spans="1:9" ht="15.75" x14ac:dyDescent="0.25">
      <c r="A200" s="23"/>
      <c r="B200" s="23"/>
      <c r="C200" s="23"/>
      <c r="D200" s="23"/>
      <c r="E200" s="23"/>
      <c r="F200" s="23"/>
      <c r="G200" s="23"/>
      <c r="H200" s="23"/>
      <c r="I200" s="23"/>
    </row>
    <row r="201" spans="1:9" ht="15.75" x14ac:dyDescent="0.25">
      <c r="A201" s="23"/>
      <c r="B201" s="23"/>
      <c r="C201" s="23"/>
      <c r="D201" s="23"/>
      <c r="E201" s="23"/>
      <c r="F201" s="23"/>
      <c r="G201" s="23"/>
      <c r="H201" s="23"/>
      <c r="I201" s="23"/>
    </row>
    <row r="202" spans="1:9" ht="15.75" x14ac:dyDescent="0.25">
      <c r="A202" s="23"/>
      <c r="B202" s="23"/>
      <c r="C202" s="23"/>
      <c r="D202" s="23"/>
      <c r="E202" s="23"/>
      <c r="F202" s="23"/>
      <c r="G202" s="23"/>
      <c r="H202" s="23"/>
      <c r="I202" s="23"/>
    </row>
    <row r="203" spans="1:9" ht="15.75" x14ac:dyDescent="0.25">
      <c r="A203" s="23"/>
      <c r="B203" s="23"/>
      <c r="C203" s="23"/>
      <c r="D203" s="23"/>
      <c r="E203" s="23"/>
      <c r="F203" s="23"/>
      <c r="G203" s="23"/>
      <c r="H203" s="23"/>
      <c r="I203" s="23"/>
    </row>
    <row r="204" spans="1:9" ht="15.75" x14ac:dyDescent="0.25">
      <c r="A204" s="23"/>
      <c r="B204" s="23"/>
      <c r="C204" s="23"/>
      <c r="D204" s="23"/>
      <c r="E204" s="23"/>
      <c r="F204" s="23"/>
      <c r="G204" s="23"/>
      <c r="H204" s="23"/>
      <c r="I204" s="23"/>
    </row>
    <row r="205" spans="1:9" ht="15.75" x14ac:dyDescent="0.25">
      <c r="A205" s="23"/>
      <c r="B205" s="23"/>
      <c r="C205" s="23"/>
      <c r="D205" s="23"/>
      <c r="E205" s="23"/>
      <c r="F205" s="23"/>
      <c r="G205" s="23"/>
      <c r="H205" s="23"/>
      <c r="I205" s="23"/>
    </row>
    <row r="206" spans="1:9" ht="15.75" x14ac:dyDescent="0.25">
      <c r="A206" s="23"/>
      <c r="B206" s="23"/>
      <c r="C206" s="23"/>
      <c r="D206" s="23"/>
      <c r="E206" s="23"/>
      <c r="F206" s="23"/>
      <c r="G206" s="23"/>
      <c r="H206" s="23"/>
      <c r="I206" s="23"/>
    </row>
    <row r="207" spans="1:9" ht="15.75" x14ac:dyDescent="0.25">
      <c r="A207" s="23"/>
      <c r="B207" s="23"/>
      <c r="C207" s="23"/>
      <c r="D207" s="23"/>
      <c r="E207" s="23"/>
      <c r="F207" s="23"/>
      <c r="G207" s="23"/>
      <c r="H207" s="23"/>
      <c r="I207" s="23"/>
    </row>
    <row r="208" spans="1:9" ht="15.75" x14ac:dyDescent="0.25">
      <c r="A208" s="23"/>
      <c r="B208" s="23"/>
      <c r="C208" s="23"/>
      <c r="D208" s="23"/>
      <c r="E208" s="23"/>
      <c r="F208" s="23"/>
      <c r="G208" s="23"/>
      <c r="H208" s="23"/>
      <c r="I208" s="23"/>
    </row>
    <row r="209" spans="1:9" ht="15.75" x14ac:dyDescent="0.25">
      <c r="A209" s="23"/>
      <c r="B209" s="23"/>
      <c r="C209" s="23"/>
      <c r="D209" s="23"/>
      <c r="E209" s="23"/>
      <c r="F209" s="23"/>
      <c r="G209" s="23"/>
      <c r="H209" s="23"/>
      <c r="I209" s="23"/>
    </row>
    <row r="210" spans="1:9" ht="15.75" x14ac:dyDescent="0.25">
      <c r="A210" s="23"/>
      <c r="B210" s="23"/>
      <c r="C210" s="23"/>
      <c r="D210" s="23"/>
      <c r="E210" s="23"/>
      <c r="F210" s="23"/>
      <c r="G210" s="23"/>
      <c r="H210" s="23"/>
      <c r="I210" s="23"/>
    </row>
    <row r="211" spans="1:9" ht="15.75" x14ac:dyDescent="0.25">
      <c r="A211" s="23"/>
      <c r="B211" s="23"/>
      <c r="C211" s="23"/>
      <c r="D211" s="23"/>
      <c r="E211" s="23"/>
      <c r="F211" s="23"/>
      <c r="G211" s="23"/>
      <c r="H211" s="23"/>
      <c r="I211" s="23"/>
    </row>
    <row r="212" spans="1:9" ht="15.75" x14ac:dyDescent="0.25">
      <c r="A212" s="23"/>
      <c r="B212" s="23"/>
      <c r="C212" s="23"/>
      <c r="D212" s="23"/>
      <c r="E212" s="23"/>
      <c r="F212" s="23"/>
      <c r="G212" s="23"/>
      <c r="H212" s="23"/>
      <c r="I212" s="23"/>
    </row>
    <row r="213" spans="1:9" ht="15.75" x14ac:dyDescent="0.25">
      <c r="A213" s="23"/>
      <c r="B213" s="23"/>
      <c r="C213" s="23"/>
      <c r="D213" s="23"/>
      <c r="E213" s="23"/>
      <c r="F213" s="23"/>
      <c r="G213" s="23"/>
      <c r="H213" s="23"/>
      <c r="I213" s="23"/>
    </row>
    <row r="214" spans="1:9" ht="15.75" x14ac:dyDescent="0.25">
      <c r="A214" s="23"/>
      <c r="B214" s="23"/>
      <c r="C214" s="23"/>
      <c r="D214" s="23"/>
      <c r="E214" s="23"/>
      <c r="F214" s="23"/>
      <c r="G214" s="23"/>
      <c r="H214" s="23"/>
      <c r="I214" s="23"/>
    </row>
    <row r="215" spans="1:9" ht="15.75" x14ac:dyDescent="0.25">
      <c r="A215" s="23"/>
      <c r="B215" s="23"/>
      <c r="C215" s="23"/>
      <c r="D215" s="23"/>
      <c r="E215" s="23"/>
      <c r="F215" s="23"/>
      <c r="G215" s="23"/>
      <c r="H215" s="23"/>
      <c r="I215" s="23"/>
    </row>
    <row r="216" spans="1:9" ht="15.75" x14ac:dyDescent="0.25">
      <c r="A216" s="23"/>
      <c r="B216" s="23"/>
      <c r="C216" s="23"/>
      <c r="D216" s="23"/>
      <c r="E216" s="23"/>
      <c r="F216" s="23"/>
      <c r="G216" s="23"/>
      <c r="H216" s="23"/>
      <c r="I216" s="23"/>
    </row>
    <row r="217" spans="1:9" ht="15.75" x14ac:dyDescent="0.25">
      <c r="A217" s="23"/>
      <c r="B217" s="23"/>
      <c r="C217" s="23"/>
      <c r="D217" s="23"/>
      <c r="E217" s="23"/>
      <c r="F217" s="23"/>
      <c r="G217" s="23"/>
      <c r="H217" s="23"/>
      <c r="I217" s="23"/>
    </row>
    <row r="218" spans="1:9" ht="15.75" x14ac:dyDescent="0.25">
      <c r="A218" s="23"/>
      <c r="B218" s="23"/>
      <c r="C218" s="23"/>
      <c r="D218" s="23"/>
      <c r="E218" s="23"/>
      <c r="F218" s="23"/>
      <c r="G218" s="23"/>
      <c r="H218" s="23"/>
      <c r="I218" s="23"/>
    </row>
    <row r="219" spans="1:9" ht="15.75" x14ac:dyDescent="0.25">
      <c r="A219" s="23"/>
      <c r="B219" s="23"/>
      <c r="C219" s="23"/>
      <c r="D219" s="23"/>
      <c r="E219" s="23"/>
      <c r="F219" s="23"/>
      <c r="G219" s="23"/>
      <c r="H219" s="23"/>
      <c r="I219" s="23"/>
    </row>
    <row r="220" spans="1:9" ht="15.75" x14ac:dyDescent="0.25">
      <c r="A220" s="23"/>
      <c r="B220" s="23"/>
      <c r="C220" s="23"/>
      <c r="D220" s="23"/>
      <c r="E220" s="23"/>
      <c r="F220" s="23"/>
      <c r="G220" s="23"/>
      <c r="H220" s="23"/>
      <c r="I220" s="23"/>
    </row>
    <row r="221" spans="1:9" ht="15.75" x14ac:dyDescent="0.25">
      <c r="A221" s="23"/>
      <c r="B221" s="23"/>
      <c r="C221" s="23"/>
      <c r="D221" s="23"/>
      <c r="E221" s="23"/>
      <c r="F221" s="23"/>
      <c r="G221" s="23"/>
      <c r="H221" s="23"/>
      <c r="I221" s="23"/>
    </row>
    <row r="222" spans="1:9" ht="15.75" x14ac:dyDescent="0.25">
      <c r="A222" s="23"/>
      <c r="B222" s="23"/>
      <c r="C222" s="23"/>
      <c r="D222" s="23"/>
      <c r="E222" s="23"/>
      <c r="F222" s="23"/>
      <c r="G222" s="23"/>
      <c r="H222" s="23"/>
      <c r="I222" s="23"/>
    </row>
    <row r="223" spans="1:9" ht="15.75" x14ac:dyDescent="0.25">
      <c r="A223" s="23"/>
      <c r="B223" s="23"/>
      <c r="C223" s="23"/>
      <c r="D223" s="23"/>
      <c r="E223" s="23"/>
      <c r="F223" s="23"/>
      <c r="G223" s="23"/>
      <c r="H223" s="23"/>
      <c r="I223" s="23"/>
    </row>
    <row r="224" spans="1:9" ht="15.75" x14ac:dyDescent="0.25">
      <c r="A224" s="23"/>
      <c r="B224" s="23"/>
      <c r="C224" s="23"/>
      <c r="D224" s="23"/>
      <c r="E224" s="23"/>
      <c r="F224" s="23"/>
      <c r="G224" s="23"/>
      <c r="H224" s="23"/>
      <c r="I224" s="23"/>
    </row>
    <row r="225" spans="1:9" ht="15.75" x14ac:dyDescent="0.25">
      <c r="A225" s="23"/>
      <c r="B225" s="23"/>
      <c r="C225" s="23"/>
      <c r="D225" s="23"/>
      <c r="E225" s="23"/>
      <c r="F225" s="23"/>
      <c r="G225" s="23"/>
      <c r="H225" s="23"/>
      <c r="I225" s="23"/>
    </row>
    <row r="226" spans="1:9" ht="15.75" x14ac:dyDescent="0.25">
      <c r="A226" s="23"/>
      <c r="B226" s="23"/>
      <c r="C226" s="23"/>
      <c r="D226" s="23"/>
      <c r="E226" s="23"/>
      <c r="F226" s="23"/>
      <c r="G226" s="23"/>
      <c r="H226" s="23"/>
      <c r="I226" s="23"/>
    </row>
    <row r="227" spans="1:9" ht="15.75" x14ac:dyDescent="0.25">
      <c r="A227" s="23"/>
      <c r="B227" s="23"/>
      <c r="C227" s="23"/>
      <c r="D227" s="23"/>
      <c r="E227" s="23"/>
      <c r="F227" s="23"/>
      <c r="G227" s="23"/>
      <c r="H227" s="23"/>
      <c r="I227" s="23"/>
    </row>
    <row r="228" spans="1:9" ht="15.75" x14ac:dyDescent="0.25">
      <c r="A228" s="23"/>
      <c r="B228" s="23"/>
      <c r="C228" s="23"/>
      <c r="D228" s="23"/>
      <c r="E228" s="23"/>
      <c r="F228" s="23"/>
      <c r="G228" s="23"/>
      <c r="H228" s="23"/>
      <c r="I228" s="23"/>
    </row>
    <row r="229" spans="1:9" ht="15.75" x14ac:dyDescent="0.25">
      <c r="A229" s="23"/>
      <c r="B229" s="23"/>
      <c r="C229" s="23"/>
      <c r="D229" s="23"/>
      <c r="E229" s="23"/>
      <c r="F229" s="23"/>
      <c r="G229" s="23"/>
      <c r="H229" s="23"/>
      <c r="I229" s="23"/>
    </row>
    <row r="230" spans="1:9" ht="15.75" x14ac:dyDescent="0.25">
      <c r="A230" s="23"/>
      <c r="B230" s="23"/>
      <c r="C230" s="23"/>
      <c r="D230" s="23"/>
      <c r="E230" s="23"/>
      <c r="F230" s="23"/>
      <c r="G230" s="23"/>
      <c r="H230" s="23"/>
      <c r="I230" s="23"/>
    </row>
    <row r="231" spans="1:9" ht="15.75" x14ac:dyDescent="0.25">
      <c r="A231" s="23"/>
      <c r="B231" s="23"/>
      <c r="C231" s="23"/>
      <c r="D231" s="23"/>
      <c r="E231" s="23"/>
      <c r="F231" s="23"/>
      <c r="G231" s="23"/>
      <c r="H231" s="23"/>
      <c r="I231" s="23"/>
    </row>
    <row r="232" spans="1:9" ht="15.75" x14ac:dyDescent="0.25">
      <c r="A232" s="23"/>
      <c r="B232" s="23"/>
      <c r="C232" s="23"/>
      <c r="D232" s="23"/>
      <c r="E232" s="23"/>
      <c r="F232" s="23"/>
      <c r="G232" s="23"/>
      <c r="H232" s="23"/>
      <c r="I232" s="23"/>
    </row>
    <row r="233" spans="1:9" ht="15.75" x14ac:dyDescent="0.25">
      <c r="A233" s="23"/>
      <c r="B233" s="23"/>
      <c r="C233" s="23"/>
      <c r="D233" s="23"/>
      <c r="E233" s="23"/>
      <c r="F233" s="23"/>
      <c r="G233" s="23"/>
      <c r="H233" s="23"/>
      <c r="I233" s="23"/>
    </row>
  </sheetData>
  <mergeCells count="7">
    <mergeCell ref="B3:I3"/>
    <mergeCell ref="B5:I5"/>
    <mergeCell ref="B7:I7"/>
    <mergeCell ref="B50:F50"/>
    <mergeCell ref="B10:F10"/>
    <mergeCell ref="B49:F49"/>
    <mergeCell ref="B9:F9"/>
  </mergeCells>
  <pageMargins left="0.7" right="0.7" top="0.75" bottom="0.75" header="0.3" footer="0.3"/>
  <pageSetup paperSize="9" scale="75" fitToHeight="0" orientation="landscape" r:id="rId1"/>
  <ignoredErrors>
    <ignoredError sqref="C26 D27 E28 D5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6"/>
  <sheetViews>
    <sheetView zoomScaleNormal="100" workbookViewId="0">
      <selection activeCell="E58" sqref="E58"/>
    </sheetView>
  </sheetViews>
  <sheetFormatPr defaultRowHeight="15" x14ac:dyDescent="0.25"/>
  <cols>
    <col min="2" max="2" width="37.7109375" customWidth="1"/>
    <col min="3" max="5" width="25.28515625" customWidth="1"/>
  </cols>
  <sheetData>
    <row r="1" spans="1:5" ht="18.75" x14ac:dyDescent="0.3">
      <c r="A1" s="18" t="s">
        <v>40</v>
      </c>
      <c r="B1" s="13"/>
      <c r="C1" s="13"/>
      <c r="D1" s="13"/>
      <c r="E1" s="21"/>
    </row>
    <row r="2" spans="1:5" ht="18.75" x14ac:dyDescent="0.25">
      <c r="A2" s="12"/>
      <c r="B2" s="13"/>
      <c r="C2" s="13"/>
      <c r="D2" s="13"/>
      <c r="E2" s="21"/>
    </row>
    <row r="3" spans="1:5" ht="15.75" customHeight="1" x14ac:dyDescent="0.25">
      <c r="A3" s="12"/>
      <c r="B3" s="226" t="s">
        <v>181</v>
      </c>
      <c r="C3" s="226"/>
      <c r="D3" s="226"/>
      <c r="E3" s="226"/>
    </row>
    <row r="4" spans="1:5" ht="19.5" thickBot="1" x14ac:dyDescent="0.3">
      <c r="A4" s="12"/>
      <c r="B4" s="13"/>
      <c r="C4" s="13"/>
      <c r="D4" s="13"/>
      <c r="E4" s="21"/>
    </row>
    <row r="5" spans="1:5" ht="47.25" customHeight="1" x14ac:dyDescent="0.25">
      <c r="A5" s="12"/>
      <c r="B5" s="77" t="s">
        <v>8</v>
      </c>
      <c r="C5" s="55" t="s">
        <v>200</v>
      </c>
      <c r="D5" s="55" t="s">
        <v>197</v>
      </c>
      <c r="E5" s="115" t="s">
        <v>201</v>
      </c>
    </row>
    <row r="6" spans="1:5" ht="16.5" thickBot="1" x14ac:dyDescent="0.3">
      <c r="A6" s="12"/>
      <c r="B6" s="87">
        <v>1</v>
      </c>
      <c r="C6" s="66"/>
      <c r="D6" s="66"/>
      <c r="E6" s="120">
        <v>6</v>
      </c>
    </row>
    <row r="7" spans="1:5" ht="16.5" thickBot="1" x14ac:dyDescent="0.3">
      <c r="A7" s="12"/>
      <c r="B7" s="90" t="s">
        <v>30</v>
      </c>
      <c r="C7" s="138">
        <f t="shared" ref="C7:E7" si="0">SUM(C8,C10,C12,C14,C17,C19)</f>
        <v>1299000</v>
      </c>
      <c r="D7" s="138">
        <f t="shared" si="0"/>
        <v>-9543</v>
      </c>
      <c r="E7" s="139">
        <f t="shared" si="0"/>
        <v>1289457</v>
      </c>
    </row>
    <row r="8" spans="1:5" ht="15.75" x14ac:dyDescent="0.25">
      <c r="A8" s="12"/>
      <c r="B8" s="88" t="s">
        <v>14</v>
      </c>
      <c r="C8" s="89">
        <f t="shared" ref="C8:E8" si="1">SUM(C9)</f>
        <v>950000</v>
      </c>
      <c r="D8" s="89">
        <f t="shared" si="1"/>
        <v>0</v>
      </c>
      <c r="E8" s="136">
        <f t="shared" si="1"/>
        <v>950000</v>
      </c>
    </row>
    <row r="9" spans="1:5" ht="15.75" x14ac:dyDescent="0.25">
      <c r="A9" s="12"/>
      <c r="B9" s="79" t="s">
        <v>15</v>
      </c>
      <c r="C9" s="186">
        <v>950000</v>
      </c>
      <c r="D9" s="186">
        <v>0</v>
      </c>
      <c r="E9" s="133">
        <v>950000</v>
      </c>
    </row>
    <row r="10" spans="1:5" ht="15.75" x14ac:dyDescent="0.25">
      <c r="A10" s="12"/>
      <c r="B10" s="78" t="s">
        <v>16</v>
      </c>
      <c r="C10" s="73">
        <f t="shared" ref="C10:E10" si="2">SUM(C11)</f>
        <v>120000</v>
      </c>
      <c r="D10" s="73">
        <f t="shared" si="2"/>
        <v>0</v>
      </c>
      <c r="E10" s="132">
        <f t="shared" si="2"/>
        <v>120000</v>
      </c>
    </row>
    <row r="11" spans="1:5" ht="15.75" x14ac:dyDescent="0.25">
      <c r="A11" s="12"/>
      <c r="B11" s="80" t="s">
        <v>17</v>
      </c>
      <c r="C11" s="186">
        <v>120000</v>
      </c>
      <c r="D11" s="186">
        <v>0</v>
      </c>
      <c r="E11" s="133">
        <v>120000</v>
      </c>
    </row>
    <row r="12" spans="1:5" ht="15.75" x14ac:dyDescent="0.25">
      <c r="A12" s="12"/>
      <c r="B12" s="78" t="s">
        <v>109</v>
      </c>
      <c r="C12" s="73">
        <f t="shared" ref="C12:E12" si="3">SUM(C13)</f>
        <v>45000</v>
      </c>
      <c r="D12" s="73">
        <f t="shared" si="3"/>
        <v>-5000</v>
      </c>
      <c r="E12" s="132">
        <f t="shared" si="3"/>
        <v>40000</v>
      </c>
    </row>
    <row r="13" spans="1:5" ht="15.75" x14ac:dyDescent="0.25">
      <c r="A13" s="12"/>
      <c r="B13" s="80" t="s">
        <v>110</v>
      </c>
      <c r="C13" s="186">
        <v>45000</v>
      </c>
      <c r="D13" s="186">
        <v>-5000</v>
      </c>
      <c r="E13" s="133">
        <v>40000</v>
      </c>
    </row>
    <row r="14" spans="1:5" ht="15.75" x14ac:dyDescent="0.25">
      <c r="A14" s="12"/>
      <c r="B14" s="81" t="s">
        <v>111</v>
      </c>
      <c r="C14" s="73">
        <f t="shared" ref="C14:E14" si="4">SUM(C15:C16)</f>
        <v>173000</v>
      </c>
      <c r="D14" s="73">
        <f t="shared" si="4"/>
        <v>-4543</v>
      </c>
      <c r="E14" s="132">
        <f t="shared" si="4"/>
        <v>168457</v>
      </c>
    </row>
    <row r="15" spans="1:5" ht="15.75" x14ac:dyDescent="0.25">
      <c r="A15" s="12"/>
      <c r="B15" s="82" t="s">
        <v>174</v>
      </c>
      <c r="C15" s="39"/>
      <c r="D15" s="39"/>
      <c r="E15" s="133"/>
    </row>
    <row r="16" spans="1:5" ht="15.75" x14ac:dyDescent="0.25">
      <c r="A16" s="12"/>
      <c r="B16" s="83" t="s">
        <v>112</v>
      </c>
      <c r="C16" s="186">
        <v>173000</v>
      </c>
      <c r="D16" s="186">
        <v>-4543</v>
      </c>
      <c r="E16" s="133">
        <v>168457</v>
      </c>
    </row>
    <row r="17" spans="1:5" ht="15.75" x14ac:dyDescent="0.25">
      <c r="A17" s="12"/>
      <c r="B17" s="81" t="s">
        <v>113</v>
      </c>
      <c r="C17" s="73">
        <f t="shared" ref="C17:E17" si="5">SUM(C18)</f>
        <v>11000</v>
      </c>
      <c r="D17" s="73">
        <f t="shared" si="5"/>
        <v>0</v>
      </c>
      <c r="E17" s="132">
        <f t="shared" si="5"/>
        <v>11000</v>
      </c>
    </row>
    <row r="18" spans="1:5" ht="15.75" x14ac:dyDescent="0.25">
      <c r="A18" s="12"/>
      <c r="B18" s="82" t="s">
        <v>114</v>
      </c>
      <c r="C18" s="186">
        <v>11000</v>
      </c>
      <c r="D18" s="186">
        <v>0</v>
      </c>
      <c r="E18" s="133">
        <v>11000</v>
      </c>
    </row>
    <row r="19" spans="1:5" ht="47.25" x14ac:dyDescent="0.25">
      <c r="A19" s="12"/>
      <c r="B19" s="81" t="s">
        <v>195</v>
      </c>
      <c r="C19" s="102">
        <f t="shared" ref="C19:E19" si="6">SUM(C20)</f>
        <v>0</v>
      </c>
      <c r="D19" s="102">
        <f t="shared" si="6"/>
        <v>0</v>
      </c>
      <c r="E19" s="129">
        <f t="shared" si="6"/>
        <v>0</v>
      </c>
    </row>
    <row r="20" spans="1:5" ht="48" thickBot="1" x14ac:dyDescent="0.3">
      <c r="A20" s="12"/>
      <c r="B20" s="137" t="s">
        <v>196</v>
      </c>
      <c r="C20" s="177">
        <v>0</v>
      </c>
      <c r="D20" s="177">
        <v>0</v>
      </c>
      <c r="E20" s="196">
        <v>0</v>
      </c>
    </row>
    <row r="21" spans="1:5" ht="15.75" customHeight="1" thickBot="1" x14ac:dyDescent="0.3">
      <c r="A21" s="12"/>
      <c r="B21" s="101" t="s">
        <v>31</v>
      </c>
      <c r="C21" s="145">
        <f t="shared" ref="C21:E21" si="7">SUM(C22,C29,C36,C43,C51,C54)</f>
        <v>1299000</v>
      </c>
      <c r="D21" s="145">
        <f t="shared" si="7"/>
        <v>167834</v>
      </c>
      <c r="E21" s="146">
        <f t="shared" si="7"/>
        <v>1466834</v>
      </c>
    </row>
    <row r="22" spans="1:5" ht="15.75" customHeight="1" x14ac:dyDescent="0.25">
      <c r="A22" s="12"/>
      <c r="B22" s="88" t="s">
        <v>14</v>
      </c>
      <c r="C22" s="147">
        <f t="shared" ref="C22:E22" si="8">SUM(C23)</f>
        <v>950000</v>
      </c>
      <c r="D22" s="147">
        <f t="shared" si="8"/>
        <v>0</v>
      </c>
      <c r="E22" s="148">
        <f t="shared" si="8"/>
        <v>950000</v>
      </c>
    </row>
    <row r="23" spans="1:5" ht="15.75" x14ac:dyDescent="0.25">
      <c r="A23" s="12"/>
      <c r="B23" s="84" t="s">
        <v>15</v>
      </c>
      <c r="C23" s="130">
        <f t="shared" ref="C23:E23" si="9">SUM(C24:C28)</f>
        <v>950000</v>
      </c>
      <c r="D23" s="130">
        <f t="shared" si="9"/>
        <v>0</v>
      </c>
      <c r="E23" s="131">
        <f t="shared" si="9"/>
        <v>950000</v>
      </c>
    </row>
    <row r="24" spans="1:5" ht="15.75" x14ac:dyDescent="0.25">
      <c r="A24" s="12"/>
      <c r="B24" s="79" t="s">
        <v>115</v>
      </c>
      <c r="C24" s="176">
        <v>683635</v>
      </c>
      <c r="D24" s="176">
        <v>-48320</v>
      </c>
      <c r="E24" s="198">
        <v>635315</v>
      </c>
    </row>
    <row r="25" spans="1:5" ht="15.75" x14ac:dyDescent="0.25">
      <c r="A25" s="12"/>
      <c r="B25" s="79" t="s">
        <v>116</v>
      </c>
      <c r="C25" s="176">
        <v>258100</v>
      </c>
      <c r="D25" s="176">
        <v>46804</v>
      </c>
      <c r="E25" s="198">
        <v>304904</v>
      </c>
    </row>
    <row r="26" spans="1:5" ht="15.75" x14ac:dyDescent="0.25">
      <c r="A26" s="12"/>
      <c r="B26" s="79" t="s">
        <v>117</v>
      </c>
      <c r="C26" s="176">
        <v>1500</v>
      </c>
      <c r="D26" s="176">
        <v>500</v>
      </c>
      <c r="E26" s="198">
        <v>2000</v>
      </c>
    </row>
    <row r="27" spans="1:5" ht="31.5" x14ac:dyDescent="0.25">
      <c r="A27" s="12"/>
      <c r="B27" s="79" t="s">
        <v>118</v>
      </c>
      <c r="C27" s="176">
        <v>1000</v>
      </c>
      <c r="D27" s="176">
        <v>-1000</v>
      </c>
      <c r="E27" s="198">
        <v>0</v>
      </c>
    </row>
    <row r="28" spans="1:5" ht="31.5" x14ac:dyDescent="0.25">
      <c r="A28" s="12"/>
      <c r="B28" s="79" t="s">
        <v>119</v>
      </c>
      <c r="C28" s="176">
        <v>5765</v>
      </c>
      <c r="D28" s="176">
        <v>2016</v>
      </c>
      <c r="E28" s="198">
        <v>7781</v>
      </c>
    </row>
    <row r="29" spans="1:5" ht="15.75" x14ac:dyDescent="0.25">
      <c r="A29" s="12"/>
      <c r="B29" s="78" t="s">
        <v>16</v>
      </c>
      <c r="C29" s="102">
        <f t="shared" ref="C29:E29" si="10">SUM(C30)</f>
        <v>120000</v>
      </c>
      <c r="D29" s="102">
        <f t="shared" si="10"/>
        <v>79137</v>
      </c>
      <c r="E29" s="129">
        <f t="shared" si="10"/>
        <v>199137</v>
      </c>
    </row>
    <row r="30" spans="1:5" ht="15.75" x14ac:dyDescent="0.25">
      <c r="A30" s="12"/>
      <c r="B30" s="85" t="s">
        <v>17</v>
      </c>
      <c r="C30" s="130">
        <f>SUM(C31:C35)</f>
        <v>120000</v>
      </c>
      <c r="D30" s="130">
        <f t="shared" ref="D30:E30" si="11">SUM(D31:D35)</f>
        <v>79137</v>
      </c>
      <c r="E30" s="130">
        <f t="shared" si="11"/>
        <v>199137</v>
      </c>
    </row>
    <row r="31" spans="1:5" ht="15.75" x14ac:dyDescent="0.25">
      <c r="A31" s="12"/>
      <c r="B31" s="79" t="s">
        <v>115</v>
      </c>
      <c r="C31" s="176">
        <v>26300</v>
      </c>
      <c r="D31" s="176">
        <v>0</v>
      </c>
      <c r="E31" s="198">
        <v>26300</v>
      </c>
    </row>
    <row r="32" spans="1:5" ht="15.75" x14ac:dyDescent="0.25">
      <c r="A32" s="12"/>
      <c r="B32" s="79" t="s">
        <v>116</v>
      </c>
      <c r="C32" s="176">
        <v>87700</v>
      </c>
      <c r="D32" s="176">
        <v>49337</v>
      </c>
      <c r="E32" s="198">
        <v>137037</v>
      </c>
    </row>
    <row r="33" spans="1:5" ht="15.75" x14ac:dyDescent="0.25">
      <c r="A33" s="12"/>
      <c r="B33" s="79" t="s">
        <v>117</v>
      </c>
      <c r="C33" s="176">
        <v>300</v>
      </c>
      <c r="D33" s="176">
        <v>500</v>
      </c>
      <c r="E33" s="198">
        <v>800</v>
      </c>
    </row>
    <row r="34" spans="1:5" ht="31.5" x14ac:dyDescent="0.25">
      <c r="A34" s="12"/>
      <c r="B34" s="79" t="s">
        <v>119</v>
      </c>
      <c r="C34" s="176">
        <v>3000</v>
      </c>
      <c r="D34" s="176">
        <v>19000</v>
      </c>
      <c r="E34" s="198">
        <v>22000</v>
      </c>
    </row>
    <row r="35" spans="1:5" ht="31.5" x14ac:dyDescent="0.25">
      <c r="A35" s="12"/>
      <c r="B35" s="79" t="s">
        <v>204</v>
      </c>
      <c r="C35" s="176">
        <v>2700</v>
      </c>
      <c r="D35" s="176">
        <v>10300</v>
      </c>
      <c r="E35" s="198">
        <v>13000</v>
      </c>
    </row>
    <row r="36" spans="1:5" ht="15.75" x14ac:dyDescent="0.25">
      <c r="A36" s="12"/>
      <c r="B36" s="78" t="s">
        <v>109</v>
      </c>
      <c r="C36" s="102">
        <f t="shared" ref="C36:E36" si="12">SUM(C37)</f>
        <v>45000</v>
      </c>
      <c r="D36" s="102">
        <f t="shared" si="12"/>
        <v>81177</v>
      </c>
      <c r="E36" s="129">
        <f t="shared" si="12"/>
        <v>126177</v>
      </c>
    </row>
    <row r="37" spans="1:5" ht="15.75" x14ac:dyDescent="0.25">
      <c r="A37" s="12"/>
      <c r="B37" s="85" t="s">
        <v>110</v>
      </c>
      <c r="C37" s="130">
        <f>SUM(C38:C42)</f>
        <v>45000</v>
      </c>
      <c r="D37" s="130">
        <f t="shared" ref="D37:E37" si="13">SUM(D38:D42)</f>
        <v>81177</v>
      </c>
      <c r="E37" s="130">
        <f t="shared" si="13"/>
        <v>126177</v>
      </c>
    </row>
    <row r="38" spans="1:5" ht="15.75" x14ac:dyDescent="0.25">
      <c r="A38" s="12"/>
      <c r="B38" s="79" t="s">
        <v>116</v>
      </c>
      <c r="C38" s="176">
        <v>30000</v>
      </c>
      <c r="D38" s="176">
        <v>38877</v>
      </c>
      <c r="E38" s="198">
        <v>68877</v>
      </c>
    </row>
    <row r="39" spans="1:5" ht="15.75" x14ac:dyDescent="0.25">
      <c r="A39" s="12"/>
      <c r="B39" s="79" t="s">
        <v>117</v>
      </c>
      <c r="C39" s="176">
        <v>0</v>
      </c>
      <c r="D39" s="176">
        <v>1000</v>
      </c>
      <c r="E39" s="198">
        <v>1000</v>
      </c>
    </row>
    <row r="40" spans="1:5" ht="31.5" x14ac:dyDescent="0.25">
      <c r="A40" s="12"/>
      <c r="B40" s="80" t="s">
        <v>120</v>
      </c>
      <c r="C40" s="176">
        <v>1100</v>
      </c>
      <c r="D40" s="176">
        <v>0</v>
      </c>
      <c r="E40" s="198">
        <v>1100</v>
      </c>
    </row>
    <row r="41" spans="1:5" ht="31.5" x14ac:dyDescent="0.25">
      <c r="A41" s="12"/>
      <c r="B41" s="79" t="s">
        <v>119</v>
      </c>
      <c r="C41" s="176">
        <v>11200</v>
      </c>
      <c r="D41" s="176">
        <v>34000</v>
      </c>
      <c r="E41" s="198">
        <v>45200</v>
      </c>
    </row>
    <row r="42" spans="1:5" ht="31.5" x14ac:dyDescent="0.25">
      <c r="A42" s="12"/>
      <c r="B42" s="79" t="s">
        <v>204</v>
      </c>
      <c r="C42" s="176">
        <v>2700</v>
      </c>
      <c r="D42" s="176">
        <v>7300</v>
      </c>
      <c r="E42" s="198">
        <v>10000</v>
      </c>
    </row>
    <row r="43" spans="1:5" ht="15.75" x14ac:dyDescent="0.25">
      <c r="A43" s="12"/>
      <c r="B43" s="81" t="s">
        <v>111</v>
      </c>
      <c r="C43" s="102">
        <f t="shared" ref="C43:E43" si="14">SUM(C44,C46)</f>
        <v>173000</v>
      </c>
      <c r="D43" s="102">
        <f t="shared" si="14"/>
        <v>393</v>
      </c>
      <c r="E43" s="129">
        <f t="shared" si="14"/>
        <v>173393</v>
      </c>
    </row>
    <row r="44" spans="1:5" ht="15.75" x14ac:dyDescent="0.25">
      <c r="A44" s="12"/>
      <c r="B44" s="81" t="s">
        <v>174</v>
      </c>
      <c r="C44" s="102">
        <f t="shared" ref="C44:E44" si="15">SUM(C45)</f>
        <v>0</v>
      </c>
      <c r="D44" s="102">
        <f t="shared" si="15"/>
        <v>0</v>
      </c>
      <c r="E44" s="129">
        <f t="shared" si="15"/>
        <v>0</v>
      </c>
    </row>
    <row r="45" spans="1:5" ht="15.75" x14ac:dyDescent="0.25">
      <c r="A45" s="12"/>
      <c r="B45" s="103" t="s">
        <v>116</v>
      </c>
      <c r="C45" s="176">
        <v>0</v>
      </c>
      <c r="D45" s="176">
        <v>0</v>
      </c>
      <c r="E45" s="195">
        <v>0</v>
      </c>
    </row>
    <row r="46" spans="1:5" ht="15.75" x14ac:dyDescent="0.25">
      <c r="A46" s="12"/>
      <c r="B46" s="86" t="s">
        <v>112</v>
      </c>
      <c r="C46" s="130">
        <f>SUM(C47:C50)</f>
        <v>173000</v>
      </c>
      <c r="D46" s="130">
        <f t="shared" ref="D46:E46" si="16">SUM(D47:D50)</f>
        <v>393</v>
      </c>
      <c r="E46" s="130">
        <f t="shared" si="16"/>
        <v>173393</v>
      </c>
    </row>
    <row r="47" spans="1:5" ht="15.75" x14ac:dyDescent="0.25">
      <c r="A47" s="12"/>
      <c r="B47" s="79" t="s">
        <v>115</v>
      </c>
      <c r="C47" s="176">
        <v>0</v>
      </c>
      <c r="D47" s="176">
        <v>0</v>
      </c>
      <c r="E47" s="198">
        <v>0</v>
      </c>
    </row>
    <row r="48" spans="1:5" ht="15.75" x14ac:dyDescent="0.25">
      <c r="A48" s="12"/>
      <c r="B48" s="79" t="s">
        <v>116</v>
      </c>
      <c r="C48" s="176">
        <v>102000</v>
      </c>
      <c r="D48" s="176">
        <v>393</v>
      </c>
      <c r="E48" s="198">
        <v>102393</v>
      </c>
    </row>
    <row r="49" spans="1:8" ht="31.5" x14ac:dyDescent="0.25">
      <c r="A49" s="12"/>
      <c r="B49" s="79" t="s">
        <v>119</v>
      </c>
      <c r="C49" s="176">
        <v>60000</v>
      </c>
      <c r="D49" s="176">
        <v>0</v>
      </c>
      <c r="E49" s="198">
        <v>60000</v>
      </c>
    </row>
    <row r="50" spans="1:8" ht="31.5" x14ac:dyDescent="0.25">
      <c r="A50" s="12"/>
      <c r="B50" s="79" t="s">
        <v>204</v>
      </c>
      <c r="C50" s="176">
        <v>11000</v>
      </c>
      <c r="D50" s="176">
        <v>0</v>
      </c>
      <c r="E50" s="198">
        <v>11000</v>
      </c>
    </row>
    <row r="51" spans="1:8" ht="15.75" x14ac:dyDescent="0.25">
      <c r="A51" s="12"/>
      <c r="B51" s="81" t="s">
        <v>113</v>
      </c>
      <c r="C51" s="102">
        <f t="shared" ref="C51:E51" si="17">SUM(C52)</f>
        <v>11000</v>
      </c>
      <c r="D51" s="102">
        <f t="shared" si="17"/>
        <v>7127</v>
      </c>
      <c r="E51" s="129">
        <f t="shared" si="17"/>
        <v>18127</v>
      </c>
    </row>
    <row r="52" spans="1:8" ht="15.75" x14ac:dyDescent="0.25">
      <c r="A52" s="12"/>
      <c r="B52" s="85" t="s">
        <v>114</v>
      </c>
      <c r="C52" s="149">
        <f t="shared" ref="C52:E52" si="18">SUM(C53)</f>
        <v>11000</v>
      </c>
      <c r="D52" s="149">
        <f t="shared" si="18"/>
        <v>7127</v>
      </c>
      <c r="E52" s="150">
        <f t="shared" si="18"/>
        <v>18127</v>
      </c>
    </row>
    <row r="53" spans="1:8" ht="15" customHeight="1" x14ac:dyDescent="0.25">
      <c r="A53" s="12"/>
      <c r="B53" s="104" t="s">
        <v>116</v>
      </c>
      <c r="C53" s="187">
        <v>11000</v>
      </c>
      <c r="D53" s="187">
        <v>7127</v>
      </c>
      <c r="E53" s="202">
        <v>18127</v>
      </c>
      <c r="F53" s="7"/>
      <c r="G53" s="7"/>
      <c r="H53" s="7"/>
    </row>
    <row r="54" spans="1:8" ht="31.5" customHeight="1" x14ac:dyDescent="0.25">
      <c r="B54" s="140" t="s">
        <v>195</v>
      </c>
      <c r="C54" s="105">
        <f t="shared" ref="C54:E54" si="19">SUM(C55)</f>
        <v>0</v>
      </c>
      <c r="D54" s="105">
        <f t="shared" si="19"/>
        <v>0</v>
      </c>
      <c r="E54" s="141">
        <f t="shared" si="19"/>
        <v>0</v>
      </c>
      <c r="F54" s="7"/>
      <c r="G54" s="7"/>
      <c r="H54" s="7"/>
    </row>
    <row r="55" spans="1:8" ht="48.75" customHeight="1" x14ac:dyDescent="0.25">
      <c r="B55" s="142" t="s">
        <v>196</v>
      </c>
      <c r="C55" s="106">
        <f t="shared" ref="C55:E55" si="20">SUM(C56)</f>
        <v>0</v>
      </c>
      <c r="D55" s="106">
        <f t="shared" si="20"/>
        <v>0</v>
      </c>
      <c r="E55" s="143">
        <f t="shared" si="20"/>
        <v>0</v>
      </c>
      <c r="F55" s="7"/>
      <c r="G55" s="7"/>
      <c r="H55" s="7"/>
    </row>
    <row r="56" spans="1:8" ht="30" customHeight="1" thickBot="1" x14ac:dyDescent="0.3">
      <c r="B56" s="144" t="s">
        <v>119</v>
      </c>
      <c r="C56" s="188">
        <v>0</v>
      </c>
      <c r="D56" s="188">
        <v>0</v>
      </c>
      <c r="E56" s="196">
        <v>0</v>
      </c>
    </row>
  </sheetData>
  <mergeCells count="1">
    <mergeCell ref="B3:E3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6"/>
  <sheetViews>
    <sheetView zoomScaleNormal="100" workbookViewId="0">
      <selection activeCell="D13" sqref="D13"/>
    </sheetView>
  </sheetViews>
  <sheetFormatPr defaultRowHeight="15" x14ac:dyDescent="0.25"/>
  <cols>
    <col min="2" max="2" width="37.7109375" customWidth="1"/>
    <col min="3" max="5" width="25.28515625" customWidth="1"/>
  </cols>
  <sheetData>
    <row r="1" spans="1:5" ht="18.75" x14ac:dyDescent="0.3">
      <c r="A1" s="17" t="s">
        <v>40</v>
      </c>
      <c r="B1" s="13"/>
      <c r="C1" s="13"/>
      <c r="D1" s="13"/>
      <c r="E1" s="21"/>
    </row>
    <row r="2" spans="1:5" ht="18.75" x14ac:dyDescent="0.25">
      <c r="A2" s="12"/>
      <c r="B2" s="13"/>
      <c r="C2" s="13"/>
      <c r="D2" s="13"/>
      <c r="E2" s="21"/>
    </row>
    <row r="3" spans="1:5" ht="15.75" customHeight="1" x14ac:dyDescent="0.25">
      <c r="A3" s="12"/>
      <c r="B3" s="226" t="s">
        <v>182</v>
      </c>
      <c r="C3" s="226"/>
      <c r="D3" s="226"/>
      <c r="E3" s="226"/>
    </row>
    <row r="4" spans="1:5" ht="19.5" thickBot="1" x14ac:dyDescent="0.3">
      <c r="A4" s="12"/>
      <c r="B4" s="13"/>
      <c r="C4" s="13"/>
      <c r="D4" s="13"/>
      <c r="E4" s="21"/>
    </row>
    <row r="5" spans="1:5" ht="31.5" x14ac:dyDescent="0.25">
      <c r="A5" s="12"/>
      <c r="B5" s="77" t="s">
        <v>8</v>
      </c>
      <c r="C5" s="55" t="s">
        <v>200</v>
      </c>
      <c r="D5" s="55" t="s">
        <v>197</v>
      </c>
      <c r="E5" s="55" t="s">
        <v>201</v>
      </c>
    </row>
    <row r="6" spans="1:5" ht="16.5" thickBot="1" x14ac:dyDescent="0.3">
      <c r="A6" s="12"/>
      <c r="B6" s="87">
        <v>1</v>
      </c>
      <c r="C6" s="66"/>
      <c r="D6" s="66"/>
      <c r="E6" s="66">
        <v>6</v>
      </c>
    </row>
    <row r="7" spans="1:5" ht="15.75" customHeight="1" thickBot="1" x14ac:dyDescent="0.3">
      <c r="A7" s="12"/>
      <c r="B7" s="90" t="s">
        <v>31</v>
      </c>
      <c r="C7" s="151">
        <f t="shared" ref="C7:E7" si="0">SUM(C8)</f>
        <v>1299000</v>
      </c>
      <c r="D7" s="151">
        <f t="shared" si="0"/>
        <v>167834</v>
      </c>
      <c r="E7" s="151">
        <f t="shared" si="0"/>
        <v>1466834</v>
      </c>
    </row>
    <row r="8" spans="1:5" ht="15.75" customHeight="1" x14ac:dyDescent="0.25">
      <c r="A8" s="12"/>
      <c r="B8" s="92" t="s">
        <v>121</v>
      </c>
      <c r="C8" s="152">
        <f t="shared" ref="C8:E8" si="1">SUM(C9)</f>
        <v>1299000</v>
      </c>
      <c r="D8" s="152">
        <f t="shared" si="1"/>
        <v>167834</v>
      </c>
      <c r="E8" s="152">
        <f t="shared" si="1"/>
        <v>1466834</v>
      </c>
    </row>
    <row r="9" spans="1:5" ht="16.5" thickBot="1" x14ac:dyDescent="0.3">
      <c r="A9" s="12"/>
      <c r="B9" s="91" t="s">
        <v>122</v>
      </c>
      <c r="C9" s="177">
        <v>1299000</v>
      </c>
      <c r="D9" s="177">
        <v>167834</v>
      </c>
      <c r="E9" s="192">
        <v>1466834</v>
      </c>
    </row>
    <row r="10" spans="1:5" x14ac:dyDescent="0.25">
      <c r="A10" s="12"/>
      <c r="B10" s="12"/>
      <c r="C10" s="12"/>
      <c r="D10" s="12"/>
      <c r="E10" s="12"/>
    </row>
    <row r="11" spans="1:5" x14ac:dyDescent="0.25">
      <c r="A11" s="12"/>
      <c r="B11" s="22"/>
      <c r="C11" s="22"/>
      <c r="D11" s="22"/>
      <c r="E11" s="22"/>
    </row>
    <row r="12" spans="1:5" x14ac:dyDescent="0.25">
      <c r="A12" s="12"/>
      <c r="B12" s="22"/>
      <c r="C12" s="22"/>
      <c r="D12" s="22"/>
      <c r="E12" s="22"/>
    </row>
    <row r="13" spans="1:5" x14ac:dyDescent="0.25">
      <c r="A13" s="12"/>
      <c r="B13" s="22"/>
      <c r="C13" s="22"/>
      <c r="D13" s="22"/>
      <c r="E13" s="22"/>
    </row>
    <row r="14" spans="1:5" x14ac:dyDescent="0.25">
      <c r="A14" s="12"/>
      <c r="B14" s="12"/>
      <c r="C14" s="12"/>
      <c r="D14" s="12"/>
      <c r="E14" s="12"/>
    </row>
    <row r="15" spans="1:5" x14ac:dyDescent="0.25">
      <c r="A15" s="12"/>
      <c r="B15" s="12"/>
      <c r="C15" s="12"/>
      <c r="D15" s="12"/>
      <c r="E15" s="12"/>
    </row>
    <row r="16" spans="1:5" x14ac:dyDescent="0.25">
      <c r="A16" s="12"/>
      <c r="B16" s="12"/>
      <c r="C16" s="12"/>
      <c r="D16" s="12"/>
      <c r="E16" s="12"/>
    </row>
  </sheetData>
  <mergeCells count="1">
    <mergeCell ref="B3:E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89"/>
  <sheetViews>
    <sheetView tabSelected="1" zoomScaleNormal="100" workbookViewId="0">
      <selection activeCell="N22" sqref="N2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32.7109375" customWidth="1"/>
    <col min="6" max="9" width="24.28515625" customWidth="1"/>
  </cols>
  <sheetData>
    <row r="1" spans="1:9" ht="18.75" x14ac:dyDescent="0.3">
      <c r="A1" s="17" t="s">
        <v>40</v>
      </c>
      <c r="B1" s="13"/>
      <c r="C1" s="13"/>
      <c r="D1" s="13"/>
      <c r="E1" s="13"/>
      <c r="F1" s="13"/>
      <c r="G1" s="13"/>
      <c r="H1" s="13"/>
      <c r="I1" s="3"/>
    </row>
    <row r="2" spans="1:9" ht="18.75" x14ac:dyDescent="0.25">
      <c r="A2" s="12"/>
      <c r="B2" s="13"/>
      <c r="C2" s="13"/>
      <c r="D2" s="13"/>
      <c r="E2" s="13"/>
      <c r="F2" s="13"/>
      <c r="G2" s="13"/>
      <c r="H2" s="13"/>
      <c r="I2" s="3"/>
    </row>
    <row r="3" spans="1:9" ht="18" customHeight="1" x14ac:dyDescent="0.25">
      <c r="A3" s="12"/>
      <c r="B3" s="226" t="s">
        <v>9</v>
      </c>
      <c r="C3" s="226"/>
      <c r="D3" s="226"/>
      <c r="E3" s="226"/>
      <c r="F3" s="226"/>
      <c r="G3" s="226"/>
      <c r="H3" s="226"/>
      <c r="I3" s="4"/>
    </row>
    <row r="4" spans="1:9" ht="18.75" x14ac:dyDescent="0.25">
      <c r="A4" s="12"/>
      <c r="B4" s="13"/>
      <c r="C4" s="13"/>
      <c r="D4" s="13"/>
      <c r="E4" s="13"/>
      <c r="F4" s="13"/>
      <c r="G4" s="13"/>
      <c r="H4" s="13"/>
      <c r="I4" s="3"/>
    </row>
    <row r="5" spans="1:9" ht="16.5" x14ac:dyDescent="0.25">
      <c r="A5" s="12"/>
      <c r="B5" s="247" t="s">
        <v>183</v>
      </c>
      <c r="C5" s="247"/>
      <c r="D5" s="247"/>
      <c r="E5" s="247"/>
      <c r="F5" s="247"/>
      <c r="G5" s="247"/>
      <c r="H5" s="247"/>
    </row>
    <row r="6" spans="1:9" ht="19.5" thickBot="1" x14ac:dyDescent="0.3">
      <c r="A6" s="12"/>
      <c r="B6" s="13"/>
      <c r="C6" s="13"/>
      <c r="D6" s="13"/>
      <c r="E6" s="13"/>
      <c r="F6" s="13"/>
      <c r="G6" s="13"/>
      <c r="H6" s="13"/>
    </row>
    <row r="7" spans="1:9" ht="31.5" x14ac:dyDescent="0.25">
      <c r="A7" s="12"/>
      <c r="B7" s="248" t="s">
        <v>8</v>
      </c>
      <c r="C7" s="249"/>
      <c r="D7" s="249"/>
      <c r="E7" s="250"/>
      <c r="F7" s="55" t="s">
        <v>200</v>
      </c>
      <c r="G7" s="55" t="s">
        <v>197</v>
      </c>
      <c r="H7" s="115" t="s">
        <v>201</v>
      </c>
    </row>
    <row r="8" spans="1:9" s="9" customFormat="1" ht="15.75" x14ac:dyDescent="0.2">
      <c r="A8" s="38"/>
      <c r="B8" s="251">
        <v>1</v>
      </c>
      <c r="C8" s="252"/>
      <c r="D8" s="252"/>
      <c r="E8" s="253"/>
      <c r="F8" s="42"/>
      <c r="G8" s="42"/>
      <c r="H8" s="110">
        <v>5</v>
      </c>
    </row>
    <row r="9" spans="1:9" ht="19.5" customHeight="1" x14ac:dyDescent="0.25">
      <c r="A9" s="12"/>
      <c r="B9" s="257" t="s">
        <v>123</v>
      </c>
      <c r="C9" s="258"/>
      <c r="D9" s="258"/>
      <c r="E9" s="259"/>
      <c r="F9" s="153">
        <f t="shared" ref="F9:H9" si="0">SUM(F10,F12,F14,F16,F19,F21)</f>
        <v>1299000</v>
      </c>
      <c r="G9" s="153">
        <f t="shared" si="0"/>
        <v>167834</v>
      </c>
      <c r="H9" s="154">
        <f t="shared" si="0"/>
        <v>1466834</v>
      </c>
    </row>
    <row r="10" spans="1:9" ht="20.100000000000001" customHeight="1" x14ac:dyDescent="0.25">
      <c r="A10" s="12"/>
      <c r="B10" s="254" t="s">
        <v>124</v>
      </c>
      <c r="C10" s="255"/>
      <c r="D10" s="255"/>
      <c r="E10" s="256"/>
      <c r="F10" s="155">
        <f t="shared" ref="F10:H10" si="1">SUM(F11)</f>
        <v>950000</v>
      </c>
      <c r="G10" s="155">
        <f t="shared" si="1"/>
        <v>0</v>
      </c>
      <c r="H10" s="156">
        <f t="shared" si="1"/>
        <v>950000</v>
      </c>
    </row>
    <row r="11" spans="1:9" ht="20.100000000000001" customHeight="1" x14ac:dyDescent="0.25">
      <c r="A11" s="12"/>
      <c r="B11" s="269" t="s">
        <v>125</v>
      </c>
      <c r="C11" s="270"/>
      <c r="D11" s="270"/>
      <c r="E11" s="271"/>
      <c r="F11" s="189">
        <v>950000</v>
      </c>
      <c r="G11" s="189">
        <v>0</v>
      </c>
      <c r="H11" s="195">
        <v>950000</v>
      </c>
    </row>
    <row r="12" spans="1:9" ht="20.100000000000001" customHeight="1" x14ac:dyDescent="0.25">
      <c r="A12" s="12"/>
      <c r="B12" s="254" t="s">
        <v>126</v>
      </c>
      <c r="C12" s="255"/>
      <c r="D12" s="255"/>
      <c r="E12" s="256"/>
      <c r="F12" s="155">
        <f t="shared" ref="F12:H12" si="2">SUM(F13)</f>
        <v>120000</v>
      </c>
      <c r="G12" s="155">
        <f t="shared" si="2"/>
        <v>79137</v>
      </c>
      <c r="H12" s="156">
        <f t="shared" si="2"/>
        <v>199137</v>
      </c>
    </row>
    <row r="13" spans="1:9" ht="20.100000000000001" customHeight="1" x14ac:dyDescent="0.25">
      <c r="A13" s="12"/>
      <c r="B13" s="269" t="s">
        <v>127</v>
      </c>
      <c r="C13" s="270"/>
      <c r="D13" s="270"/>
      <c r="E13" s="271"/>
      <c r="F13" s="189">
        <v>120000</v>
      </c>
      <c r="G13" s="189">
        <v>79137</v>
      </c>
      <c r="H13" s="195">
        <v>199137</v>
      </c>
    </row>
    <row r="14" spans="1:9" ht="20.100000000000001" customHeight="1" x14ac:dyDescent="0.25">
      <c r="A14" s="12"/>
      <c r="B14" s="254" t="s">
        <v>128</v>
      </c>
      <c r="C14" s="255"/>
      <c r="D14" s="255"/>
      <c r="E14" s="256"/>
      <c r="F14" s="155">
        <f t="shared" ref="F14:H14" si="3">SUM(F15)</f>
        <v>45000</v>
      </c>
      <c r="G14" s="155">
        <f t="shared" si="3"/>
        <v>81177</v>
      </c>
      <c r="H14" s="156">
        <f t="shared" si="3"/>
        <v>126177</v>
      </c>
    </row>
    <row r="15" spans="1:9" ht="20.100000000000001" customHeight="1" x14ac:dyDescent="0.25">
      <c r="A15" s="12"/>
      <c r="B15" s="269" t="s">
        <v>129</v>
      </c>
      <c r="C15" s="270"/>
      <c r="D15" s="270"/>
      <c r="E15" s="271"/>
      <c r="F15" s="189">
        <v>45000</v>
      </c>
      <c r="G15" s="189">
        <v>81177</v>
      </c>
      <c r="H15" s="195">
        <v>126177</v>
      </c>
    </row>
    <row r="16" spans="1:9" ht="20.100000000000001" customHeight="1" x14ac:dyDescent="0.25">
      <c r="A16" s="12"/>
      <c r="B16" s="254" t="s">
        <v>130</v>
      </c>
      <c r="C16" s="255"/>
      <c r="D16" s="255"/>
      <c r="E16" s="256"/>
      <c r="F16" s="155">
        <f t="shared" ref="F16:H16" si="4">SUM(F18)</f>
        <v>173000</v>
      </c>
      <c r="G16" s="155">
        <f t="shared" si="4"/>
        <v>393</v>
      </c>
      <c r="H16" s="156">
        <f t="shared" si="4"/>
        <v>173393</v>
      </c>
    </row>
    <row r="17" spans="1:9" ht="20.100000000000001" customHeight="1" x14ac:dyDescent="0.25">
      <c r="A17" s="12"/>
      <c r="B17" s="275" t="s">
        <v>187</v>
      </c>
      <c r="C17" s="276"/>
      <c r="D17" s="276"/>
      <c r="E17" s="277"/>
      <c r="F17" s="189">
        <v>0</v>
      </c>
      <c r="G17" s="189">
        <v>0</v>
      </c>
      <c r="H17" s="201">
        <v>0</v>
      </c>
    </row>
    <row r="18" spans="1:9" ht="20.100000000000001" customHeight="1" x14ac:dyDescent="0.25">
      <c r="A18" s="12"/>
      <c r="B18" s="269" t="s">
        <v>131</v>
      </c>
      <c r="C18" s="270"/>
      <c r="D18" s="270"/>
      <c r="E18" s="271"/>
      <c r="F18" s="189">
        <v>173000</v>
      </c>
      <c r="G18" s="189">
        <v>393</v>
      </c>
      <c r="H18" s="195">
        <v>173393</v>
      </c>
      <c r="I18" s="93"/>
    </row>
    <row r="19" spans="1:9" ht="20.100000000000001" customHeight="1" x14ac:dyDescent="0.25">
      <c r="A19" s="12"/>
      <c r="B19" s="254" t="s">
        <v>132</v>
      </c>
      <c r="C19" s="255"/>
      <c r="D19" s="255"/>
      <c r="E19" s="256"/>
      <c r="F19" s="155">
        <f t="shared" ref="F19:H19" si="5">SUM(F20)</f>
        <v>11000</v>
      </c>
      <c r="G19" s="155">
        <f t="shared" si="5"/>
        <v>7127</v>
      </c>
      <c r="H19" s="156">
        <f t="shared" si="5"/>
        <v>18127</v>
      </c>
    </row>
    <row r="20" spans="1:9" ht="20.100000000000001" customHeight="1" x14ac:dyDescent="0.25">
      <c r="A20" s="12"/>
      <c r="B20" s="269" t="s">
        <v>133</v>
      </c>
      <c r="C20" s="270"/>
      <c r="D20" s="270"/>
      <c r="E20" s="271"/>
      <c r="F20" s="189">
        <v>11000</v>
      </c>
      <c r="G20" s="189">
        <v>7127</v>
      </c>
      <c r="H20" s="195">
        <v>18127</v>
      </c>
    </row>
    <row r="21" spans="1:9" ht="33" customHeight="1" x14ac:dyDescent="0.25">
      <c r="A21" s="12"/>
      <c r="B21" s="278" t="s">
        <v>188</v>
      </c>
      <c r="C21" s="279"/>
      <c r="D21" s="279"/>
      <c r="E21" s="280"/>
      <c r="F21" s="155">
        <f t="shared" ref="F21:H21" si="6">SUM(F22)</f>
        <v>0</v>
      </c>
      <c r="G21" s="155">
        <f t="shared" si="6"/>
        <v>0</v>
      </c>
      <c r="H21" s="156">
        <f t="shared" si="6"/>
        <v>0</v>
      </c>
    </row>
    <row r="22" spans="1:9" ht="32.25" customHeight="1" x14ac:dyDescent="0.25">
      <c r="A22" s="12"/>
      <c r="B22" s="281" t="s">
        <v>189</v>
      </c>
      <c r="C22" s="282"/>
      <c r="D22" s="282"/>
      <c r="E22" s="283"/>
      <c r="F22" s="189">
        <v>0</v>
      </c>
      <c r="G22" s="189">
        <v>0</v>
      </c>
      <c r="H22" s="201">
        <v>0</v>
      </c>
    </row>
    <row r="23" spans="1:9" ht="30.75" customHeight="1" x14ac:dyDescent="0.25">
      <c r="A23" s="12"/>
      <c r="B23" s="272" t="s">
        <v>134</v>
      </c>
      <c r="C23" s="273"/>
      <c r="D23" s="273"/>
      <c r="E23" s="274"/>
      <c r="F23" s="157">
        <f t="shared" ref="F23:H23" si="7">SUM(F24)</f>
        <v>1299000</v>
      </c>
      <c r="G23" s="157">
        <f t="shared" si="7"/>
        <v>167834</v>
      </c>
      <c r="H23" s="158">
        <f t="shared" si="7"/>
        <v>1466834</v>
      </c>
    </row>
    <row r="24" spans="1:9" ht="20.100000000000001" customHeight="1" x14ac:dyDescent="0.25">
      <c r="A24" s="12"/>
      <c r="B24" s="260" t="s">
        <v>135</v>
      </c>
      <c r="C24" s="261"/>
      <c r="D24" s="261"/>
      <c r="E24" s="262"/>
      <c r="F24" s="159">
        <f t="shared" ref="F24:H24" si="8">SUM(F25,F61,F80)</f>
        <v>1299000</v>
      </c>
      <c r="G24" s="159">
        <f t="shared" si="8"/>
        <v>167834</v>
      </c>
      <c r="H24" s="160">
        <f t="shared" si="8"/>
        <v>1466834</v>
      </c>
    </row>
    <row r="25" spans="1:9" ht="20.100000000000001" customHeight="1" x14ac:dyDescent="0.25">
      <c r="B25" s="260" t="s">
        <v>136</v>
      </c>
      <c r="C25" s="261"/>
      <c r="D25" s="261"/>
      <c r="E25" s="262"/>
      <c r="F25" s="159">
        <f t="shared" ref="F25:H25" si="9">SUM(F26)</f>
        <v>918400</v>
      </c>
      <c r="G25" s="159">
        <f t="shared" si="9"/>
        <v>-17785</v>
      </c>
      <c r="H25" s="160">
        <f t="shared" si="9"/>
        <v>900615</v>
      </c>
    </row>
    <row r="26" spans="1:9" ht="20.100000000000001" customHeight="1" x14ac:dyDescent="0.25">
      <c r="B26" s="263" t="s">
        <v>124</v>
      </c>
      <c r="C26" s="264"/>
      <c r="D26" s="264"/>
      <c r="E26" s="265"/>
      <c r="F26" s="161">
        <f t="shared" ref="F26:H26" si="10">SUM(F27)</f>
        <v>918400</v>
      </c>
      <c r="G26" s="161">
        <f t="shared" si="10"/>
        <v>-17785</v>
      </c>
      <c r="H26" s="162">
        <f t="shared" si="10"/>
        <v>900615</v>
      </c>
    </row>
    <row r="27" spans="1:9" ht="20.100000000000001" customHeight="1" x14ac:dyDescent="0.25">
      <c r="B27" s="263" t="s">
        <v>125</v>
      </c>
      <c r="C27" s="264"/>
      <c r="D27" s="264"/>
      <c r="E27" s="265"/>
      <c r="F27" s="161">
        <f t="shared" ref="F27:H27" si="11">SUM(F28,F32,F55,F57)</f>
        <v>918400</v>
      </c>
      <c r="G27" s="161">
        <f t="shared" si="11"/>
        <v>-17785</v>
      </c>
      <c r="H27" s="162">
        <f t="shared" si="11"/>
        <v>900615</v>
      </c>
    </row>
    <row r="28" spans="1:9" ht="20.100000000000001" customHeight="1" x14ac:dyDescent="0.25">
      <c r="B28" s="266" t="s">
        <v>115</v>
      </c>
      <c r="C28" s="267"/>
      <c r="D28" s="267"/>
      <c r="E28" s="268"/>
      <c r="F28" s="163">
        <f t="shared" ref="F28:H28" si="12">SUM(F29:F31)</f>
        <v>683635</v>
      </c>
      <c r="G28" s="163">
        <f t="shared" si="12"/>
        <v>-48320</v>
      </c>
      <c r="H28" s="164">
        <f t="shared" si="12"/>
        <v>635315</v>
      </c>
    </row>
    <row r="29" spans="1:9" ht="20.100000000000001" customHeight="1" x14ac:dyDescent="0.25">
      <c r="B29" s="284" t="s">
        <v>137</v>
      </c>
      <c r="C29" s="285"/>
      <c r="D29" s="285"/>
      <c r="E29" s="286"/>
      <c r="F29" s="190">
        <v>570500</v>
      </c>
      <c r="G29" s="190">
        <v>-39500</v>
      </c>
      <c r="H29" s="198">
        <v>531000</v>
      </c>
    </row>
    <row r="30" spans="1:9" ht="20.100000000000001" customHeight="1" x14ac:dyDescent="0.25">
      <c r="B30" s="284" t="s">
        <v>138</v>
      </c>
      <c r="C30" s="285"/>
      <c r="D30" s="285"/>
      <c r="E30" s="286"/>
      <c r="F30" s="190">
        <v>19000</v>
      </c>
      <c r="G30" s="190">
        <v>-2300</v>
      </c>
      <c r="H30" s="198">
        <v>16700</v>
      </c>
    </row>
    <row r="31" spans="1:9" ht="20.100000000000001" customHeight="1" x14ac:dyDescent="0.25">
      <c r="B31" s="284" t="s">
        <v>139</v>
      </c>
      <c r="C31" s="285"/>
      <c r="D31" s="285"/>
      <c r="E31" s="286"/>
      <c r="F31" s="190">
        <v>94135</v>
      </c>
      <c r="G31" s="190">
        <v>-6520</v>
      </c>
      <c r="H31" s="198">
        <v>87615</v>
      </c>
    </row>
    <row r="32" spans="1:9" ht="20.100000000000001" customHeight="1" x14ac:dyDescent="0.25">
      <c r="B32" s="287" t="s">
        <v>116</v>
      </c>
      <c r="C32" s="288"/>
      <c r="D32" s="288"/>
      <c r="E32" s="289"/>
      <c r="F32" s="165">
        <f t="shared" ref="F32:H32" si="13">SUM(F33,F34:F54)</f>
        <v>231500</v>
      </c>
      <c r="G32" s="165">
        <f t="shared" si="13"/>
        <v>31519</v>
      </c>
      <c r="H32" s="166">
        <f t="shared" si="13"/>
        <v>263019</v>
      </c>
    </row>
    <row r="33" spans="2:8" ht="20.100000000000001" customHeight="1" x14ac:dyDescent="0.25">
      <c r="B33" s="284" t="s">
        <v>140</v>
      </c>
      <c r="C33" s="285"/>
      <c r="D33" s="285"/>
      <c r="E33" s="286"/>
      <c r="F33" s="190">
        <v>3000</v>
      </c>
      <c r="G33" s="190">
        <v>0</v>
      </c>
      <c r="H33" s="198">
        <v>3000</v>
      </c>
    </row>
    <row r="34" spans="2:8" ht="20.100000000000001" customHeight="1" x14ac:dyDescent="0.25">
      <c r="B34" s="284" t="s">
        <v>141</v>
      </c>
      <c r="C34" s="285"/>
      <c r="D34" s="285"/>
      <c r="E34" s="286"/>
      <c r="F34" s="190">
        <v>47000</v>
      </c>
      <c r="G34" s="190">
        <v>-9000</v>
      </c>
      <c r="H34" s="198">
        <v>38000</v>
      </c>
    </row>
    <row r="35" spans="2:8" ht="20.100000000000001" customHeight="1" x14ac:dyDescent="0.25">
      <c r="B35" s="284" t="s">
        <v>142</v>
      </c>
      <c r="C35" s="285"/>
      <c r="D35" s="285"/>
      <c r="E35" s="286"/>
      <c r="F35" s="190">
        <v>2000</v>
      </c>
      <c r="G35" s="190">
        <v>0</v>
      </c>
      <c r="H35" s="198">
        <v>2000</v>
      </c>
    </row>
    <row r="36" spans="2:8" ht="20.100000000000001" customHeight="1" x14ac:dyDescent="0.25">
      <c r="B36" s="284" t="s">
        <v>143</v>
      </c>
      <c r="C36" s="285"/>
      <c r="D36" s="285"/>
      <c r="E36" s="286"/>
      <c r="F36" s="190">
        <v>10000</v>
      </c>
      <c r="G36" s="190">
        <v>0</v>
      </c>
      <c r="H36" s="198">
        <v>10000</v>
      </c>
    </row>
    <row r="37" spans="2:8" ht="20.100000000000001" customHeight="1" x14ac:dyDescent="0.25">
      <c r="B37" s="284" t="s">
        <v>144</v>
      </c>
      <c r="C37" s="285"/>
      <c r="D37" s="285"/>
      <c r="E37" s="286"/>
      <c r="F37" s="190">
        <v>28000</v>
      </c>
      <c r="G37" s="190">
        <v>0</v>
      </c>
      <c r="H37" s="198">
        <v>28000</v>
      </c>
    </row>
    <row r="38" spans="2:8" ht="20.100000000000001" customHeight="1" x14ac:dyDescent="0.25">
      <c r="B38" s="284" t="s">
        <v>145</v>
      </c>
      <c r="C38" s="285"/>
      <c r="D38" s="285"/>
      <c r="E38" s="286"/>
      <c r="F38" s="190">
        <v>2000</v>
      </c>
      <c r="G38" s="190">
        <v>519</v>
      </c>
      <c r="H38" s="198">
        <v>2519</v>
      </c>
    </row>
    <row r="39" spans="2:8" ht="20.100000000000001" customHeight="1" x14ac:dyDescent="0.25">
      <c r="B39" s="284" t="s">
        <v>208</v>
      </c>
      <c r="C39" s="285"/>
      <c r="D39" s="285"/>
      <c r="E39" s="286"/>
      <c r="F39" s="190">
        <v>1000</v>
      </c>
      <c r="G39" s="190">
        <v>1000</v>
      </c>
      <c r="H39" s="198">
        <v>2000</v>
      </c>
    </row>
    <row r="40" spans="2:8" ht="20.100000000000001" customHeight="1" x14ac:dyDescent="0.25">
      <c r="B40" s="284" t="s">
        <v>146</v>
      </c>
      <c r="C40" s="285"/>
      <c r="D40" s="285"/>
      <c r="E40" s="286"/>
      <c r="F40" s="190">
        <v>1000</v>
      </c>
      <c r="G40" s="190">
        <v>11000</v>
      </c>
      <c r="H40" s="198">
        <v>12000</v>
      </c>
    </row>
    <row r="41" spans="2:8" ht="20.100000000000001" customHeight="1" x14ac:dyDescent="0.25">
      <c r="B41" s="284" t="s">
        <v>209</v>
      </c>
      <c r="C41" s="285"/>
      <c r="D41" s="285"/>
      <c r="E41" s="286"/>
      <c r="F41" s="190">
        <v>14000</v>
      </c>
      <c r="G41" s="190">
        <v>0</v>
      </c>
      <c r="H41" s="198">
        <v>14000</v>
      </c>
    </row>
    <row r="42" spans="2:8" ht="20.100000000000001" customHeight="1" x14ac:dyDescent="0.25">
      <c r="B42" s="284" t="s">
        <v>147</v>
      </c>
      <c r="C42" s="285"/>
      <c r="D42" s="285"/>
      <c r="E42" s="286"/>
      <c r="F42" s="190">
        <v>30000</v>
      </c>
      <c r="G42" s="190">
        <v>17000</v>
      </c>
      <c r="H42" s="198">
        <v>47000</v>
      </c>
    </row>
    <row r="43" spans="2:8" ht="20.100000000000001" customHeight="1" x14ac:dyDescent="0.25">
      <c r="B43" s="284" t="s">
        <v>148</v>
      </c>
      <c r="C43" s="285"/>
      <c r="D43" s="285"/>
      <c r="E43" s="286"/>
      <c r="F43" s="190">
        <v>10100</v>
      </c>
      <c r="G43" s="190">
        <v>6900</v>
      </c>
      <c r="H43" s="198">
        <v>17000</v>
      </c>
    </row>
    <row r="44" spans="2:8" ht="20.100000000000001" customHeight="1" x14ac:dyDescent="0.25">
      <c r="B44" s="284" t="s">
        <v>149</v>
      </c>
      <c r="C44" s="285"/>
      <c r="D44" s="285"/>
      <c r="E44" s="286"/>
      <c r="F44" s="190">
        <v>13000</v>
      </c>
      <c r="G44" s="190">
        <v>2000</v>
      </c>
      <c r="H44" s="198">
        <v>15000</v>
      </c>
    </row>
    <row r="45" spans="2:8" ht="20.100000000000001" customHeight="1" x14ac:dyDescent="0.25">
      <c r="B45" s="284" t="s">
        <v>150</v>
      </c>
      <c r="C45" s="285"/>
      <c r="D45" s="285"/>
      <c r="E45" s="286"/>
      <c r="F45" s="190">
        <v>3500</v>
      </c>
      <c r="G45" s="190">
        <v>1500</v>
      </c>
      <c r="H45" s="198">
        <v>5000</v>
      </c>
    </row>
    <row r="46" spans="2:8" ht="20.100000000000001" customHeight="1" x14ac:dyDescent="0.25">
      <c r="B46" s="284" t="s">
        <v>151</v>
      </c>
      <c r="C46" s="285"/>
      <c r="D46" s="285"/>
      <c r="E46" s="286"/>
      <c r="F46" s="190">
        <v>1000</v>
      </c>
      <c r="G46" s="190">
        <v>-700</v>
      </c>
      <c r="H46" s="198">
        <v>300</v>
      </c>
    </row>
    <row r="47" spans="2:8" ht="20.100000000000001" customHeight="1" x14ac:dyDescent="0.25">
      <c r="B47" s="284" t="s">
        <v>152</v>
      </c>
      <c r="C47" s="285"/>
      <c r="D47" s="285"/>
      <c r="E47" s="286"/>
      <c r="F47" s="190">
        <v>13000</v>
      </c>
      <c r="G47" s="190">
        <v>0</v>
      </c>
      <c r="H47" s="198">
        <v>13000</v>
      </c>
    </row>
    <row r="48" spans="2:8" ht="20.100000000000001" customHeight="1" x14ac:dyDescent="0.25">
      <c r="B48" s="284" t="s">
        <v>153</v>
      </c>
      <c r="C48" s="285"/>
      <c r="D48" s="285"/>
      <c r="E48" s="286"/>
      <c r="F48" s="190">
        <v>14000</v>
      </c>
      <c r="G48" s="190">
        <v>0</v>
      </c>
      <c r="H48" s="198">
        <v>14000</v>
      </c>
    </row>
    <row r="49" spans="2:8" ht="20.100000000000001" customHeight="1" x14ac:dyDescent="0.25">
      <c r="B49" s="284" t="s">
        <v>154</v>
      </c>
      <c r="C49" s="285"/>
      <c r="D49" s="285"/>
      <c r="E49" s="286"/>
      <c r="F49" s="190">
        <v>20000</v>
      </c>
      <c r="G49" s="190">
        <v>1000</v>
      </c>
      <c r="H49" s="198">
        <v>21000</v>
      </c>
    </row>
    <row r="50" spans="2:8" ht="20.100000000000001" customHeight="1" x14ac:dyDescent="0.25">
      <c r="B50" s="284" t="s">
        <v>155</v>
      </c>
      <c r="C50" s="285"/>
      <c r="D50" s="285"/>
      <c r="E50" s="286"/>
      <c r="F50" s="190">
        <v>7500</v>
      </c>
      <c r="G50" s="190">
        <v>1000</v>
      </c>
      <c r="H50" s="198">
        <v>8500</v>
      </c>
    </row>
    <row r="51" spans="2:8" ht="20.100000000000001" customHeight="1" x14ac:dyDescent="0.25">
      <c r="B51" s="284" t="s">
        <v>156</v>
      </c>
      <c r="C51" s="285"/>
      <c r="D51" s="285"/>
      <c r="E51" s="286"/>
      <c r="F51" s="190">
        <v>9000</v>
      </c>
      <c r="G51" s="190">
        <v>0</v>
      </c>
      <c r="H51" s="198">
        <v>9000</v>
      </c>
    </row>
    <row r="52" spans="2:8" ht="20.100000000000001" customHeight="1" x14ac:dyDescent="0.25">
      <c r="B52" s="284" t="s">
        <v>157</v>
      </c>
      <c r="C52" s="285"/>
      <c r="D52" s="285"/>
      <c r="E52" s="286"/>
      <c r="F52" s="190">
        <v>850</v>
      </c>
      <c r="G52" s="190">
        <v>0</v>
      </c>
      <c r="H52" s="198">
        <v>850</v>
      </c>
    </row>
    <row r="53" spans="2:8" ht="20.100000000000001" customHeight="1" x14ac:dyDescent="0.25">
      <c r="B53" s="284" t="s">
        <v>158</v>
      </c>
      <c r="C53" s="285"/>
      <c r="D53" s="285"/>
      <c r="E53" s="286"/>
      <c r="F53" s="190">
        <v>550</v>
      </c>
      <c r="G53" s="190">
        <v>0</v>
      </c>
      <c r="H53" s="198">
        <v>550</v>
      </c>
    </row>
    <row r="54" spans="2:8" ht="20.100000000000001" customHeight="1" x14ac:dyDescent="0.25">
      <c r="B54" s="284" t="s">
        <v>159</v>
      </c>
      <c r="C54" s="285"/>
      <c r="D54" s="285"/>
      <c r="E54" s="286"/>
      <c r="F54" s="190">
        <v>1000</v>
      </c>
      <c r="G54" s="190">
        <v>-700</v>
      </c>
      <c r="H54" s="198">
        <v>300</v>
      </c>
    </row>
    <row r="55" spans="2:8" ht="20.100000000000001" customHeight="1" x14ac:dyDescent="0.25">
      <c r="B55" s="287" t="s">
        <v>117</v>
      </c>
      <c r="C55" s="288"/>
      <c r="D55" s="288"/>
      <c r="E55" s="289"/>
      <c r="F55" s="165">
        <f t="shared" ref="F55:H55" si="14">SUM(F56)</f>
        <v>1500</v>
      </c>
      <c r="G55" s="165">
        <f t="shared" si="14"/>
        <v>500</v>
      </c>
      <c r="H55" s="166">
        <f t="shared" si="14"/>
        <v>2000</v>
      </c>
    </row>
    <row r="56" spans="2:8" ht="20.100000000000001" customHeight="1" x14ac:dyDescent="0.25">
      <c r="B56" s="284" t="s">
        <v>160</v>
      </c>
      <c r="C56" s="285"/>
      <c r="D56" s="285"/>
      <c r="E56" s="286"/>
      <c r="F56" s="190">
        <v>1500</v>
      </c>
      <c r="G56" s="190">
        <v>500</v>
      </c>
      <c r="H56" s="198">
        <v>2000</v>
      </c>
    </row>
    <row r="57" spans="2:8" ht="20.100000000000001" customHeight="1" x14ac:dyDescent="0.25">
      <c r="B57" s="287" t="s">
        <v>119</v>
      </c>
      <c r="C57" s="288"/>
      <c r="D57" s="288"/>
      <c r="E57" s="289"/>
      <c r="F57" s="165">
        <f t="shared" ref="F57:H57" si="15">SUM(F58:F60)</f>
        <v>1765</v>
      </c>
      <c r="G57" s="165">
        <f t="shared" si="15"/>
        <v>-1484</v>
      </c>
      <c r="H57" s="166">
        <f t="shared" si="15"/>
        <v>281</v>
      </c>
    </row>
    <row r="58" spans="2:8" ht="20.100000000000001" customHeight="1" x14ac:dyDescent="0.25">
      <c r="B58" s="284" t="s">
        <v>161</v>
      </c>
      <c r="C58" s="285"/>
      <c r="D58" s="285"/>
      <c r="E58" s="286"/>
      <c r="F58" s="190">
        <v>1000</v>
      </c>
      <c r="G58" s="190">
        <v>-919</v>
      </c>
      <c r="H58" s="198">
        <v>81</v>
      </c>
    </row>
    <row r="59" spans="2:8" ht="20.100000000000001" customHeight="1" x14ac:dyDescent="0.25">
      <c r="B59" s="284" t="s">
        <v>162</v>
      </c>
      <c r="C59" s="285"/>
      <c r="D59" s="285"/>
      <c r="E59" s="286"/>
      <c r="F59" s="190">
        <v>765</v>
      </c>
      <c r="G59" s="190">
        <v>-565</v>
      </c>
      <c r="H59" s="198">
        <v>200</v>
      </c>
    </row>
    <row r="60" spans="2:8" ht="20.100000000000001" customHeight="1" x14ac:dyDescent="0.25">
      <c r="B60" s="293" t="s">
        <v>176</v>
      </c>
      <c r="C60" s="294"/>
      <c r="D60" s="294"/>
      <c r="E60" s="295"/>
      <c r="F60" s="190">
        <v>0</v>
      </c>
      <c r="G60" s="190">
        <v>0</v>
      </c>
      <c r="H60" s="198">
        <v>0</v>
      </c>
    </row>
    <row r="61" spans="2:8" ht="20.100000000000001" customHeight="1" x14ac:dyDescent="0.25">
      <c r="B61" s="260" t="s">
        <v>163</v>
      </c>
      <c r="C61" s="261"/>
      <c r="D61" s="261"/>
      <c r="E61" s="262"/>
      <c r="F61" s="159">
        <f t="shared" ref="F61:H61" si="16">SUM(F62)</f>
        <v>31600</v>
      </c>
      <c r="G61" s="159">
        <f t="shared" si="16"/>
        <v>17785</v>
      </c>
      <c r="H61" s="160">
        <f t="shared" si="16"/>
        <v>49385</v>
      </c>
    </row>
    <row r="62" spans="2:8" ht="20.100000000000001" customHeight="1" x14ac:dyDescent="0.25">
      <c r="B62" s="290" t="s">
        <v>124</v>
      </c>
      <c r="C62" s="291"/>
      <c r="D62" s="291"/>
      <c r="E62" s="292"/>
      <c r="F62" s="167">
        <f t="shared" ref="F62:H62" si="17">SUM(F63)</f>
        <v>31600</v>
      </c>
      <c r="G62" s="167">
        <f t="shared" si="17"/>
        <v>17785</v>
      </c>
      <c r="H62" s="168">
        <f t="shared" si="17"/>
        <v>49385</v>
      </c>
    </row>
    <row r="63" spans="2:8" ht="20.100000000000001" customHeight="1" x14ac:dyDescent="0.25">
      <c r="B63" s="290" t="s">
        <v>125</v>
      </c>
      <c r="C63" s="291"/>
      <c r="D63" s="291"/>
      <c r="E63" s="292"/>
      <c r="F63" s="167">
        <f t="shared" ref="F63:H63" si="18">SUM(F64,F72,F74)</f>
        <v>31600</v>
      </c>
      <c r="G63" s="167">
        <f t="shared" si="18"/>
        <v>17785</v>
      </c>
      <c r="H63" s="168">
        <f t="shared" si="18"/>
        <v>49385</v>
      </c>
    </row>
    <row r="64" spans="2:8" ht="20.100000000000001" customHeight="1" x14ac:dyDescent="0.25">
      <c r="B64" s="287" t="s">
        <v>116</v>
      </c>
      <c r="C64" s="288"/>
      <c r="D64" s="288"/>
      <c r="E64" s="289"/>
      <c r="F64" s="165">
        <f t="shared" ref="F64:H64" si="19">SUM(F65:F71)</f>
        <v>26600</v>
      </c>
      <c r="G64" s="165">
        <f t="shared" si="19"/>
        <v>15285</v>
      </c>
      <c r="H64" s="166">
        <f t="shared" si="19"/>
        <v>41885</v>
      </c>
    </row>
    <row r="65" spans="2:8" ht="20.100000000000001" customHeight="1" x14ac:dyDescent="0.25">
      <c r="B65" s="284" t="s">
        <v>145</v>
      </c>
      <c r="C65" s="285"/>
      <c r="D65" s="285"/>
      <c r="E65" s="286"/>
      <c r="F65" s="190">
        <v>1000</v>
      </c>
      <c r="G65" s="190">
        <v>2000</v>
      </c>
      <c r="H65" s="198">
        <v>3000</v>
      </c>
    </row>
    <row r="66" spans="2:8" ht="20.100000000000001" customHeight="1" x14ac:dyDescent="0.25">
      <c r="B66" s="284" t="s">
        <v>208</v>
      </c>
      <c r="C66" s="285"/>
      <c r="D66" s="285"/>
      <c r="E66" s="286"/>
      <c r="F66" s="190">
        <v>1000</v>
      </c>
      <c r="G66" s="190">
        <v>0</v>
      </c>
      <c r="H66" s="198">
        <v>1000</v>
      </c>
    </row>
    <row r="67" spans="2:8" ht="20.100000000000001" customHeight="1" x14ac:dyDescent="0.25">
      <c r="B67" s="284" t="s">
        <v>147</v>
      </c>
      <c r="C67" s="285"/>
      <c r="D67" s="285"/>
      <c r="E67" s="286"/>
      <c r="F67" s="190">
        <v>3000</v>
      </c>
      <c r="G67" s="190">
        <v>0</v>
      </c>
      <c r="H67" s="198">
        <v>3000</v>
      </c>
    </row>
    <row r="68" spans="2:8" ht="20.100000000000001" customHeight="1" x14ac:dyDescent="0.25">
      <c r="B68" s="284" t="s">
        <v>148</v>
      </c>
      <c r="C68" s="285"/>
      <c r="D68" s="285"/>
      <c r="E68" s="286"/>
      <c r="F68" s="190">
        <v>10000</v>
      </c>
      <c r="G68" s="190">
        <v>10000</v>
      </c>
      <c r="H68" s="198">
        <v>20000</v>
      </c>
    </row>
    <row r="69" spans="2:8" ht="20.100000000000001" customHeight="1" x14ac:dyDescent="0.25">
      <c r="B69" s="284" t="s">
        <v>151</v>
      </c>
      <c r="C69" s="285"/>
      <c r="D69" s="285"/>
      <c r="E69" s="286"/>
      <c r="F69" s="190">
        <v>600</v>
      </c>
      <c r="G69" s="190">
        <v>0</v>
      </c>
      <c r="H69" s="198">
        <v>600</v>
      </c>
    </row>
    <row r="70" spans="2:8" ht="20.100000000000001" customHeight="1" x14ac:dyDescent="0.25">
      <c r="B70" s="284" t="s">
        <v>152</v>
      </c>
      <c r="C70" s="285"/>
      <c r="D70" s="285"/>
      <c r="E70" s="286"/>
      <c r="F70" s="190">
        <v>10000</v>
      </c>
      <c r="G70" s="190">
        <v>3285</v>
      </c>
      <c r="H70" s="198">
        <v>13285</v>
      </c>
    </row>
    <row r="71" spans="2:8" ht="20.100000000000001" customHeight="1" x14ac:dyDescent="0.25">
      <c r="B71" s="284" t="s">
        <v>154</v>
      </c>
      <c r="C71" s="285"/>
      <c r="D71" s="285"/>
      <c r="E71" s="286"/>
      <c r="F71" s="190">
        <v>1000</v>
      </c>
      <c r="G71" s="190">
        <v>0</v>
      </c>
      <c r="H71" s="198">
        <v>1000</v>
      </c>
    </row>
    <row r="72" spans="2:8" ht="20.100000000000001" customHeight="1" x14ac:dyDescent="0.25">
      <c r="B72" s="287" t="s">
        <v>118</v>
      </c>
      <c r="C72" s="288"/>
      <c r="D72" s="288"/>
      <c r="E72" s="289"/>
      <c r="F72" s="165">
        <f t="shared" ref="F72:H72" si="20">SUM(F73)</f>
        <v>1000</v>
      </c>
      <c r="G72" s="165">
        <f t="shared" si="20"/>
        <v>-1000</v>
      </c>
      <c r="H72" s="166">
        <f t="shared" si="20"/>
        <v>0</v>
      </c>
    </row>
    <row r="73" spans="2:8" ht="20.100000000000001" customHeight="1" x14ac:dyDescent="0.25">
      <c r="B73" s="284" t="s">
        <v>164</v>
      </c>
      <c r="C73" s="285"/>
      <c r="D73" s="285"/>
      <c r="E73" s="286"/>
      <c r="F73" s="190">
        <v>1000</v>
      </c>
      <c r="G73" s="190">
        <v>-1000</v>
      </c>
      <c r="H73" s="198">
        <v>0</v>
      </c>
    </row>
    <row r="74" spans="2:8" ht="20.100000000000001" customHeight="1" x14ac:dyDescent="0.25">
      <c r="B74" s="287" t="s">
        <v>119</v>
      </c>
      <c r="C74" s="288"/>
      <c r="D74" s="288"/>
      <c r="E74" s="289"/>
      <c r="F74" s="165">
        <f t="shared" ref="F74:H74" si="21">SUM(F75:F79)</f>
        <v>4000</v>
      </c>
      <c r="G74" s="165">
        <f t="shared" si="21"/>
        <v>3500</v>
      </c>
      <c r="H74" s="166">
        <f t="shared" si="21"/>
        <v>7500</v>
      </c>
    </row>
    <row r="75" spans="2:8" ht="20.100000000000001" customHeight="1" x14ac:dyDescent="0.25">
      <c r="B75" s="284" t="s">
        <v>165</v>
      </c>
      <c r="C75" s="285"/>
      <c r="D75" s="285"/>
      <c r="E75" s="286"/>
      <c r="F75" s="190">
        <v>1000</v>
      </c>
      <c r="G75" s="190">
        <v>-1000</v>
      </c>
      <c r="H75" s="198">
        <v>0</v>
      </c>
    </row>
    <row r="76" spans="2:8" ht="20.100000000000001" customHeight="1" x14ac:dyDescent="0.25">
      <c r="B76" s="284" t="s">
        <v>166</v>
      </c>
      <c r="C76" s="285"/>
      <c r="D76" s="285"/>
      <c r="E76" s="286"/>
      <c r="F76" s="190">
        <v>500</v>
      </c>
      <c r="G76" s="190">
        <v>-500</v>
      </c>
      <c r="H76" s="198">
        <v>0</v>
      </c>
    </row>
    <row r="77" spans="2:8" ht="20.100000000000001" customHeight="1" x14ac:dyDescent="0.25">
      <c r="B77" s="284" t="s">
        <v>161</v>
      </c>
      <c r="C77" s="285"/>
      <c r="D77" s="285"/>
      <c r="E77" s="286"/>
      <c r="F77" s="190">
        <v>500</v>
      </c>
      <c r="G77" s="190">
        <v>-500</v>
      </c>
      <c r="H77" s="198">
        <v>0</v>
      </c>
    </row>
    <row r="78" spans="2:8" ht="20.100000000000001" customHeight="1" x14ac:dyDescent="0.25">
      <c r="B78" s="293" t="s">
        <v>190</v>
      </c>
      <c r="C78" s="294"/>
      <c r="D78" s="294"/>
      <c r="E78" s="295"/>
      <c r="F78" s="190">
        <v>0</v>
      </c>
      <c r="G78" s="190">
        <v>0</v>
      </c>
      <c r="H78" s="198">
        <v>0</v>
      </c>
    </row>
    <row r="79" spans="2:8" ht="20.100000000000001" customHeight="1" x14ac:dyDescent="0.25">
      <c r="B79" s="284" t="s">
        <v>167</v>
      </c>
      <c r="C79" s="285"/>
      <c r="D79" s="285"/>
      <c r="E79" s="286"/>
      <c r="F79" s="190">
        <v>2000</v>
      </c>
      <c r="G79" s="190">
        <v>5500</v>
      </c>
      <c r="H79" s="198">
        <v>7500</v>
      </c>
    </row>
    <row r="80" spans="2:8" ht="31.5" customHeight="1" x14ac:dyDescent="0.25">
      <c r="B80" s="296" t="s">
        <v>168</v>
      </c>
      <c r="C80" s="297"/>
      <c r="D80" s="297"/>
      <c r="E80" s="298"/>
      <c r="F80" s="159">
        <f>SUM(F81,F122,F149,F179,F186)</f>
        <v>349000</v>
      </c>
      <c r="G80" s="159">
        <f>SUM(G81,G122,G149,G179,G186)</f>
        <v>167834</v>
      </c>
      <c r="H80" s="160">
        <f>SUM(H81,H122,H149,H179,H186)</f>
        <v>516834</v>
      </c>
    </row>
    <row r="81" spans="2:8" ht="20.100000000000001" customHeight="1" x14ac:dyDescent="0.25">
      <c r="B81" s="290" t="s">
        <v>126</v>
      </c>
      <c r="C81" s="291"/>
      <c r="D81" s="291"/>
      <c r="E81" s="292"/>
      <c r="F81" s="167">
        <f t="shared" ref="F81:H81" si="22">SUM(F82)</f>
        <v>120000</v>
      </c>
      <c r="G81" s="167">
        <f t="shared" si="22"/>
        <v>79137</v>
      </c>
      <c r="H81" s="168">
        <f t="shared" si="22"/>
        <v>199137</v>
      </c>
    </row>
    <row r="82" spans="2:8" ht="20.100000000000001" customHeight="1" x14ac:dyDescent="0.25">
      <c r="B82" s="290" t="s">
        <v>127</v>
      </c>
      <c r="C82" s="291"/>
      <c r="D82" s="291"/>
      <c r="E82" s="292"/>
      <c r="F82" s="167">
        <f>SUM(F83,F87,F111,F113,F120)</f>
        <v>120000</v>
      </c>
      <c r="G82" s="167">
        <f t="shared" ref="G82:H82" si="23">SUM(G83,G87,G111,G113,G120)</f>
        <v>79137</v>
      </c>
      <c r="H82" s="167">
        <f t="shared" si="23"/>
        <v>199137</v>
      </c>
    </row>
    <row r="83" spans="2:8" ht="20.100000000000001" customHeight="1" x14ac:dyDescent="0.25">
      <c r="B83" s="287" t="s">
        <v>115</v>
      </c>
      <c r="C83" s="288"/>
      <c r="D83" s="288"/>
      <c r="E83" s="289"/>
      <c r="F83" s="165">
        <f t="shared" ref="F83:H83" si="24">SUM(F84:F86)</f>
        <v>26300</v>
      </c>
      <c r="G83" s="165">
        <f t="shared" si="24"/>
        <v>0</v>
      </c>
      <c r="H83" s="166">
        <f t="shared" si="24"/>
        <v>26300</v>
      </c>
    </row>
    <row r="84" spans="2:8" ht="20.100000000000001" customHeight="1" x14ac:dyDescent="0.25">
      <c r="B84" s="284" t="s">
        <v>137</v>
      </c>
      <c r="C84" s="285"/>
      <c r="D84" s="285"/>
      <c r="E84" s="286"/>
      <c r="F84" s="190">
        <v>20000</v>
      </c>
      <c r="G84" s="190">
        <v>0</v>
      </c>
      <c r="H84" s="198">
        <v>20000</v>
      </c>
    </row>
    <row r="85" spans="2:8" ht="20.100000000000001" customHeight="1" x14ac:dyDescent="0.25">
      <c r="B85" s="284" t="s">
        <v>138</v>
      </c>
      <c r="C85" s="285"/>
      <c r="D85" s="285"/>
      <c r="E85" s="286"/>
      <c r="F85" s="190">
        <v>3000</v>
      </c>
      <c r="G85" s="190">
        <v>0</v>
      </c>
      <c r="H85" s="198">
        <v>3000</v>
      </c>
    </row>
    <row r="86" spans="2:8" ht="20.100000000000001" customHeight="1" x14ac:dyDescent="0.25">
      <c r="B86" s="284" t="s">
        <v>139</v>
      </c>
      <c r="C86" s="285"/>
      <c r="D86" s="285"/>
      <c r="E86" s="286"/>
      <c r="F86" s="190">
        <v>3300</v>
      </c>
      <c r="G86" s="190">
        <v>0</v>
      </c>
      <c r="H86" s="198">
        <v>3300</v>
      </c>
    </row>
    <row r="87" spans="2:8" ht="20.100000000000001" customHeight="1" x14ac:dyDescent="0.25">
      <c r="B87" s="287" t="s">
        <v>116</v>
      </c>
      <c r="C87" s="288"/>
      <c r="D87" s="288"/>
      <c r="E87" s="289"/>
      <c r="F87" s="165">
        <f t="shared" ref="F87:H87" si="25">SUM(F88:F110)</f>
        <v>87700</v>
      </c>
      <c r="G87" s="165">
        <f t="shared" si="25"/>
        <v>49337</v>
      </c>
      <c r="H87" s="166">
        <f t="shared" si="25"/>
        <v>137037</v>
      </c>
    </row>
    <row r="88" spans="2:8" ht="20.100000000000001" customHeight="1" x14ac:dyDescent="0.25">
      <c r="B88" s="284" t="s">
        <v>140</v>
      </c>
      <c r="C88" s="285"/>
      <c r="D88" s="285"/>
      <c r="E88" s="286"/>
      <c r="F88" s="190">
        <v>2000</v>
      </c>
      <c r="G88" s="190">
        <v>2000</v>
      </c>
      <c r="H88" s="198">
        <v>4000</v>
      </c>
    </row>
    <row r="89" spans="2:8" ht="20.100000000000001" customHeight="1" x14ac:dyDescent="0.25">
      <c r="B89" s="284" t="s">
        <v>141</v>
      </c>
      <c r="C89" s="285"/>
      <c r="D89" s="285"/>
      <c r="E89" s="286"/>
      <c r="F89" s="190">
        <v>4000</v>
      </c>
      <c r="G89" s="190">
        <v>0</v>
      </c>
      <c r="H89" s="198">
        <v>4000</v>
      </c>
    </row>
    <row r="90" spans="2:8" ht="20.100000000000001" customHeight="1" x14ac:dyDescent="0.25">
      <c r="B90" s="284" t="s">
        <v>142</v>
      </c>
      <c r="C90" s="285"/>
      <c r="D90" s="285"/>
      <c r="E90" s="286"/>
      <c r="F90" s="190">
        <v>2000</v>
      </c>
      <c r="G90" s="190">
        <v>3000</v>
      </c>
      <c r="H90" s="198">
        <v>5000</v>
      </c>
    </row>
    <row r="91" spans="2:8" ht="20.100000000000001" customHeight="1" x14ac:dyDescent="0.25">
      <c r="B91" s="284" t="s">
        <v>143</v>
      </c>
      <c r="C91" s="285"/>
      <c r="D91" s="285"/>
      <c r="E91" s="286"/>
      <c r="F91" s="190">
        <v>3000</v>
      </c>
      <c r="G91" s="190">
        <v>2000</v>
      </c>
      <c r="H91" s="198">
        <v>5000</v>
      </c>
    </row>
    <row r="92" spans="2:8" ht="20.100000000000001" customHeight="1" x14ac:dyDescent="0.25">
      <c r="B92" s="284" t="s">
        <v>169</v>
      </c>
      <c r="C92" s="285"/>
      <c r="D92" s="285"/>
      <c r="E92" s="286"/>
      <c r="F92" s="190">
        <v>22000</v>
      </c>
      <c r="G92" s="190">
        <v>8000</v>
      </c>
      <c r="H92" s="198">
        <v>30000</v>
      </c>
    </row>
    <row r="93" spans="2:8" ht="20.100000000000001" customHeight="1" x14ac:dyDescent="0.25">
      <c r="B93" s="284" t="s">
        <v>144</v>
      </c>
      <c r="C93" s="285"/>
      <c r="D93" s="285"/>
      <c r="E93" s="286"/>
      <c r="F93" s="190">
        <v>5000</v>
      </c>
      <c r="G93" s="190">
        <v>0</v>
      </c>
      <c r="H93" s="198">
        <v>5000</v>
      </c>
    </row>
    <row r="94" spans="2:8" ht="20.100000000000001" customHeight="1" x14ac:dyDescent="0.25">
      <c r="B94" s="284" t="s">
        <v>145</v>
      </c>
      <c r="C94" s="285"/>
      <c r="D94" s="285"/>
      <c r="E94" s="286"/>
      <c r="F94" s="190">
        <v>2000</v>
      </c>
      <c r="G94" s="190">
        <v>0</v>
      </c>
      <c r="H94" s="198">
        <v>2000</v>
      </c>
    </row>
    <row r="95" spans="2:8" ht="20.100000000000001" customHeight="1" x14ac:dyDescent="0.25">
      <c r="B95" s="284" t="s">
        <v>208</v>
      </c>
      <c r="C95" s="285"/>
      <c r="D95" s="285"/>
      <c r="E95" s="286"/>
      <c r="F95" s="190">
        <v>3000</v>
      </c>
      <c r="G95" s="190">
        <v>0</v>
      </c>
      <c r="H95" s="198">
        <v>3000</v>
      </c>
    </row>
    <row r="96" spans="2:8" ht="20.100000000000001" customHeight="1" x14ac:dyDescent="0.25">
      <c r="B96" s="284" t="s">
        <v>146</v>
      </c>
      <c r="C96" s="285"/>
      <c r="D96" s="285"/>
      <c r="E96" s="286"/>
      <c r="F96" s="190">
        <v>2000</v>
      </c>
      <c r="G96" s="190">
        <v>3000</v>
      </c>
      <c r="H96" s="198">
        <v>5000</v>
      </c>
    </row>
    <row r="97" spans="2:8" ht="20.100000000000001" customHeight="1" x14ac:dyDescent="0.25">
      <c r="B97" s="284" t="s">
        <v>209</v>
      </c>
      <c r="C97" s="285"/>
      <c r="D97" s="285"/>
      <c r="E97" s="286"/>
      <c r="F97" s="190">
        <v>3000</v>
      </c>
      <c r="G97" s="190">
        <v>0</v>
      </c>
      <c r="H97" s="198">
        <v>3000</v>
      </c>
    </row>
    <row r="98" spans="2:8" ht="20.100000000000001" customHeight="1" x14ac:dyDescent="0.25">
      <c r="B98" s="284" t="s">
        <v>147</v>
      </c>
      <c r="C98" s="285"/>
      <c r="D98" s="285"/>
      <c r="E98" s="286"/>
      <c r="F98" s="190">
        <v>5000</v>
      </c>
      <c r="G98" s="190">
        <v>5000</v>
      </c>
      <c r="H98" s="198">
        <v>10000</v>
      </c>
    </row>
    <row r="99" spans="2:8" ht="20.100000000000001" customHeight="1" x14ac:dyDescent="0.25">
      <c r="B99" s="284" t="s">
        <v>148</v>
      </c>
      <c r="C99" s="285"/>
      <c r="D99" s="285"/>
      <c r="E99" s="286"/>
      <c r="F99" s="190">
        <v>10000</v>
      </c>
      <c r="G99" s="190">
        <v>15000</v>
      </c>
      <c r="H99" s="198">
        <v>25000</v>
      </c>
    </row>
    <row r="100" spans="2:8" ht="20.100000000000001" customHeight="1" x14ac:dyDescent="0.25">
      <c r="B100" s="284" t="s">
        <v>149</v>
      </c>
      <c r="C100" s="285"/>
      <c r="D100" s="285"/>
      <c r="E100" s="286"/>
      <c r="F100" s="190">
        <v>3000</v>
      </c>
      <c r="G100" s="190">
        <v>1000</v>
      </c>
      <c r="H100" s="198">
        <v>4000</v>
      </c>
    </row>
    <row r="101" spans="2:8" ht="20.100000000000001" customHeight="1" x14ac:dyDescent="0.25">
      <c r="B101" s="284" t="s">
        <v>150</v>
      </c>
      <c r="C101" s="285"/>
      <c r="D101" s="285"/>
      <c r="E101" s="286"/>
      <c r="F101" s="190">
        <v>2000</v>
      </c>
      <c r="G101" s="190">
        <v>0</v>
      </c>
      <c r="H101" s="198">
        <v>2000</v>
      </c>
    </row>
    <row r="102" spans="2:8" ht="20.100000000000001" customHeight="1" x14ac:dyDescent="0.25">
      <c r="B102" s="284" t="s">
        <v>151</v>
      </c>
      <c r="C102" s="285"/>
      <c r="D102" s="285"/>
      <c r="E102" s="286"/>
      <c r="F102" s="190">
        <v>1300</v>
      </c>
      <c r="G102" s="190">
        <v>0</v>
      </c>
      <c r="H102" s="198">
        <v>1300</v>
      </c>
    </row>
    <row r="103" spans="2:8" ht="20.100000000000001" customHeight="1" x14ac:dyDescent="0.25">
      <c r="B103" s="284" t="s">
        <v>152</v>
      </c>
      <c r="C103" s="285"/>
      <c r="D103" s="285"/>
      <c r="E103" s="286"/>
      <c r="F103" s="190">
        <v>5000</v>
      </c>
      <c r="G103" s="190">
        <v>8337</v>
      </c>
      <c r="H103" s="198">
        <v>13337</v>
      </c>
    </row>
    <row r="104" spans="2:8" ht="20.100000000000001" customHeight="1" x14ac:dyDescent="0.25">
      <c r="B104" s="284" t="s">
        <v>153</v>
      </c>
      <c r="C104" s="285"/>
      <c r="D104" s="285"/>
      <c r="E104" s="286"/>
      <c r="F104" s="190">
        <v>3000</v>
      </c>
      <c r="G104" s="190">
        <v>1000</v>
      </c>
      <c r="H104" s="198">
        <v>4000</v>
      </c>
    </row>
    <row r="105" spans="2:8" ht="20.100000000000001" customHeight="1" x14ac:dyDescent="0.25">
      <c r="B105" s="284" t="s">
        <v>154</v>
      </c>
      <c r="C105" s="285"/>
      <c r="D105" s="285"/>
      <c r="E105" s="286"/>
      <c r="F105" s="190">
        <v>3000</v>
      </c>
      <c r="G105" s="190">
        <v>0</v>
      </c>
      <c r="H105" s="198">
        <v>3000</v>
      </c>
    </row>
    <row r="106" spans="2:8" ht="20.100000000000001" customHeight="1" x14ac:dyDescent="0.25">
      <c r="B106" s="293" t="s">
        <v>155</v>
      </c>
      <c r="C106" s="294"/>
      <c r="D106" s="294"/>
      <c r="E106" s="295"/>
      <c r="F106" s="190">
        <v>2000</v>
      </c>
      <c r="G106" s="190">
        <v>0</v>
      </c>
      <c r="H106" s="198">
        <v>2000</v>
      </c>
    </row>
    <row r="107" spans="2:8" ht="20.100000000000001" customHeight="1" x14ac:dyDescent="0.25">
      <c r="B107" s="299" t="s">
        <v>156</v>
      </c>
      <c r="C107" s="300"/>
      <c r="D107" s="300"/>
      <c r="E107" s="301"/>
      <c r="F107" s="190">
        <v>1000</v>
      </c>
      <c r="G107" s="190">
        <v>0</v>
      </c>
      <c r="H107" s="198">
        <v>1000</v>
      </c>
    </row>
    <row r="108" spans="2:8" ht="20.100000000000001" customHeight="1" x14ac:dyDescent="0.25">
      <c r="B108" s="284" t="s">
        <v>170</v>
      </c>
      <c r="C108" s="285"/>
      <c r="D108" s="285"/>
      <c r="E108" s="286"/>
      <c r="F108" s="190">
        <v>4000</v>
      </c>
      <c r="G108" s="190">
        <v>1000</v>
      </c>
      <c r="H108" s="198">
        <v>5000</v>
      </c>
    </row>
    <row r="109" spans="2:8" ht="20.100000000000001" customHeight="1" x14ac:dyDescent="0.25">
      <c r="B109" s="299" t="s">
        <v>158</v>
      </c>
      <c r="C109" s="300"/>
      <c r="D109" s="300"/>
      <c r="E109" s="301"/>
      <c r="F109" s="190">
        <v>100</v>
      </c>
      <c r="G109" s="190">
        <v>0</v>
      </c>
      <c r="H109" s="198">
        <v>100</v>
      </c>
    </row>
    <row r="110" spans="2:8" ht="20.100000000000001" customHeight="1" x14ac:dyDescent="0.25">
      <c r="B110" s="284" t="s">
        <v>159</v>
      </c>
      <c r="C110" s="285"/>
      <c r="D110" s="285"/>
      <c r="E110" s="286"/>
      <c r="F110" s="190">
        <v>300</v>
      </c>
      <c r="G110" s="190">
        <v>0</v>
      </c>
      <c r="H110" s="198">
        <v>300</v>
      </c>
    </row>
    <row r="111" spans="2:8" ht="20.100000000000001" customHeight="1" x14ac:dyDescent="0.25">
      <c r="B111" s="302" t="s">
        <v>117</v>
      </c>
      <c r="C111" s="303"/>
      <c r="D111" s="303"/>
      <c r="E111" s="304"/>
      <c r="F111" s="165">
        <f t="shared" ref="F111:H111" si="26">SUM(F112)</f>
        <v>300</v>
      </c>
      <c r="G111" s="165">
        <f t="shared" si="26"/>
        <v>500</v>
      </c>
      <c r="H111" s="166">
        <f t="shared" si="26"/>
        <v>800</v>
      </c>
    </row>
    <row r="112" spans="2:8" ht="20.100000000000001" customHeight="1" x14ac:dyDescent="0.25">
      <c r="B112" s="299" t="s">
        <v>160</v>
      </c>
      <c r="C112" s="300"/>
      <c r="D112" s="300"/>
      <c r="E112" s="301"/>
      <c r="F112" s="190">
        <v>300</v>
      </c>
      <c r="G112" s="190">
        <v>500</v>
      </c>
      <c r="H112" s="198">
        <v>800</v>
      </c>
    </row>
    <row r="113" spans="2:8" ht="20.100000000000001" customHeight="1" x14ac:dyDescent="0.25">
      <c r="B113" s="287" t="s">
        <v>119</v>
      </c>
      <c r="C113" s="288"/>
      <c r="D113" s="288"/>
      <c r="E113" s="289"/>
      <c r="F113" s="165">
        <f>SUM(F114:F119)</f>
        <v>3000</v>
      </c>
      <c r="G113" s="165">
        <f t="shared" ref="G113:H113" si="27">SUM(G114:G119)</f>
        <v>19000</v>
      </c>
      <c r="H113" s="165">
        <f t="shared" si="27"/>
        <v>22000</v>
      </c>
    </row>
    <row r="114" spans="2:8" ht="20.100000000000001" customHeight="1" x14ac:dyDescent="0.25">
      <c r="B114" s="293" t="s">
        <v>166</v>
      </c>
      <c r="C114" s="294"/>
      <c r="D114" s="294"/>
      <c r="E114" s="295"/>
      <c r="F114" s="190">
        <v>0</v>
      </c>
      <c r="G114" s="190">
        <v>0</v>
      </c>
      <c r="H114" s="198">
        <v>0</v>
      </c>
    </row>
    <row r="115" spans="2:8" ht="20.100000000000001" customHeight="1" x14ac:dyDescent="0.25">
      <c r="B115" s="284" t="s">
        <v>161</v>
      </c>
      <c r="C115" s="285"/>
      <c r="D115" s="285"/>
      <c r="E115" s="286"/>
      <c r="F115" s="190">
        <v>1000</v>
      </c>
      <c r="G115" s="190">
        <v>0</v>
      </c>
      <c r="H115" s="198">
        <v>1000</v>
      </c>
    </row>
    <row r="116" spans="2:8" ht="20.100000000000001" customHeight="1" x14ac:dyDescent="0.25">
      <c r="B116" s="284" t="s">
        <v>162</v>
      </c>
      <c r="C116" s="285"/>
      <c r="D116" s="285"/>
      <c r="E116" s="286"/>
      <c r="F116" s="190">
        <v>1000</v>
      </c>
      <c r="G116" s="190">
        <v>0</v>
      </c>
      <c r="H116" s="198">
        <v>1000</v>
      </c>
    </row>
    <row r="117" spans="2:8" ht="20.100000000000001" customHeight="1" x14ac:dyDescent="0.25">
      <c r="B117" s="293" t="s">
        <v>190</v>
      </c>
      <c r="C117" s="294"/>
      <c r="D117" s="294"/>
      <c r="E117" s="295"/>
      <c r="F117" s="190">
        <v>0</v>
      </c>
      <c r="G117" s="190">
        <v>0</v>
      </c>
      <c r="H117" s="198">
        <v>0</v>
      </c>
    </row>
    <row r="118" spans="2:8" ht="20.100000000000001" customHeight="1" x14ac:dyDescent="0.25">
      <c r="B118" s="284" t="s">
        <v>167</v>
      </c>
      <c r="C118" s="285"/>
      <c r="D118" s="285"/>
      <c r="E118" s="286"/>
      <c r="F118" s="190">
        <v>1000</v>
      </c>
      <c r="G118" s="190">
        <v>19000</v>
      </c>
      <c r="H118" s="198">
        <v>20000</v>
      </c>
    </row>
    <row r="119" spans="2:8" ht="20.100000000000001" customHeight="1" x14ac:dyDescent="0.25">
      <c r="B119" s="293" t="s">
        <v>191</v>
      </c>
      <c r="C119" s="294"/>
      <c r="D119" s="294"/>
      <c r="E119" s="295"/>
      <c r="F119" s="190">
        <v>0</v>
      </c>
      <c r="G119" s="190">
        <v>0</v>
      </c>
      <c r="H119" s="198">
        <v>0</v>
      </c>
    </row>
    <row r="120" spans="2:8" ht="20.100000000000001" customHeight="1" x14ac:dyDescent="0.25">
      <c r="B120" s="305" t="s">
        <v>204</v>
      </c>
      <c r="C120" s="306"/>
      <c r="D120" s="306"/>
      <c r="E120" s="307"/>
      <c r="F120" s="165">
        <f>SUM(F121)</f>
        <v>2700</v>
      </c>
      <c r="G120" s="165">
        <f t="shared" ref="G120:H120" si="28">SUM(G121)</f>
        <v>10300</v>
      </c>
      <c r="H120" s="165">
        <f t="shared" si="28"/>
        <v>13000</v>
      </c>
    </row>
    <row r="121" spans="2:8" ht="20.100000000000001" customHeight="1" x14ac:dyDescent="0.25">
      <c r="B121" s="299" t="s">
        <v>205</v>
      </c>
      <c r="C121" s="300"/>
      <c r="D121" s="300"/>
      <c r="E121" s="301"/>
      <c r="F121" s="190">
        <v>2700</v>
      </c>
      <c r="G121" s="190">
        <v>10300</v>
      </c>
      <c r="H121" s="198">
        <v>13000</v>
      </c>
    </row>
    <row r="122" spans="2:8" ht="20.100000000000001" customHeight="1" x14ac:dyDescent="0.25">
      <c r="B122" s="290" t="s">
        <v>128</v>
      </c>
      <c r="C122" s="291"/>
      <c r="D122" s="291"/>
      <c r="E122" s="292"/>
      <c r="F122" s="167">
        <f t="shared" ref="F122:H122" si="29">SUM(F123)</f>
        <v>45000</v>
      </c>
      <c r="G122" s="167">
        <f t="shared" si="29"/>
        <v>81177</v>
      </c>
      <c r="H122" s="168">
        <f t="shared" si="29"/>
        <v>126177</v>
      </c>
    </row>
    <row r="123" spans="2:8" ht="20.100000000000001" customHeight="1" x14ac:dyDescent="0.25">
      <c r="B123" s="290" t="s">
        <v>129</v>
      </c>
      <c r="C123" s="291"/>
      <c r="D123" s="291"/>
      <c r="E123" s="292"/>
      <c r="F123" s="167">
        <f>SUM(F124,F139,F141,F143,F147)</f>
        <v>45000</v>
      </c>
      <c r="G123" s="167">
        <f t="shared" ref="G123:H123" si="30">SUM(G124,G139,G141,G143,G147)</f>
        <v>81177</v>
      </c>
      <c r="H123" s="167">
        <f t="shared" si="30"/>
        <v>126177</v>
      </c>
    </row>
    <row r="124" spans="2:8" ht="20.100000000000001" customHeight="1" x14ac:dyDescent="0.25">
      <c r="B124" s="287" t="s">
        <v>116</v>
      </c>
      <c r="C124" s="288"/>
      <c r="D124" s="288"/>
      <c r="E124" s="289"/>
      <c r="F124" s="165">
        <f>SUM(F125:F138)</f>
        <v>30000</v>
      </c>
      <c r="G124" s="165">
        <f t="shared" ref="G124:H124" si="31">SUM(G125:G138)</f>
        <v>38877</v>
      </c>
      <c r="H124" s="165">
        <f t="shared" si="31"/>
        <v>68877</v>
      </c>
    </row>
    <row r="125" spans="2:8" ht="20.100000000000001" customHeight="1" x14ac:dyDescent="0.25">
      <c r="B125" s="293" t="s">
        <v>140</v>
      </c>
      <c r="C125" s="294"/>
      <c r="D125" s="294"/>
      <c r="E125" s="295"/>
      <c r="F125" s="190">
        <v>0</v>
      </c>
      <c r="G125" s="190">
        <v>0</v>
      </c>
      <c r="H125" s="198">
        <v>0</v>
      </c>
    </row>
    <row r="126" spans="2:8" ht="20.100000000000001" customHeight="1" x14ac:dyDescent="0.25">
      <c r="B126" s="299" t="s">
        <v>142</v>
      </c>
      <c r="C126" s="300"/>
      <c r="D126" s="300"/>
      <c r="E126" s="301"/>
      <c r="F126" s="190">
        <v>0</v>
      </c>
      <c r="G126" s="190">
        <v>0</v>
      </c>
      <c r="H126" s="198">
        <v>0</v>
      </c>
    </row>
    <row r="127" spans="2:8" ht="20.100000000000001" customHeight="1" x14ac:dyDescent="0.25">
      <c r="B127" s="284" t="s">
        <v>143</v>
      </c>
      <c r="C127" s="285"/>
      <c r="D127" s="285"/>
      <c r="E127" s="286"/>
      <c r="F127" s="190">
        <v>3000</v>
      </c>
      <c r="G127" s="190">
        <v>2000</v>
      </c>
      <c r="H127" s="198">
        <v>5000</v>
      </c>
    </row>
    <row r="128" spans="2:8" ht="20.100000000000001" customHeight="1" x14ac:dyDescent="0.25">
      <c r="B128" s="284" t="s">
        <v>144</v>
      </c>
      <c r="C128" s="285"/>
      <c r="D128" s="285"/>
      <c r="E128" s="286"/>
      <c r="F128" s="190">
        <v>3000</v>
      </c>
      <c r="G128" s="190">
        <v>2000</v>
      </c>
      <c r="H128" s="198">
        <v>5000</v>
      </c>
    </row>
    <row r="129" spans="2:8" ht="20.100000000000001" customHeight="1" x14ac:dyDescent="0.25">
      <c r="B129" s="284" t="s">
        <v>145</v>
      </c>
      <c r="C129" s="285"/>
      <c r="D129" s="285"/>
      <c r="E129" s="286"/>
      <c r="F129" s="190">
        <v>1000</v>
      </c>
      <c r="G129" s="190">
        <v>2000</v>
      </c>
      <c r="H129" s="198">
        <v>3000</v>
      </c>
    </row>
    <row r="130" spans="2:8" ht="20.100000000000001" customHeight="1" x14ac:dyDescent="0.25">
      <c r="B130" s="293" t="s">
        <v>208</v>
      </c>
      <c r="C130" s="294"/>
      <c r="D130" s="294"/>
      <c r="E130" s="295"/>
      <c r="F130" s="190">
        <v>0</v>
      </c>
      <c r="G130" s="190">
        <v>0</v>
      </c>
      <c r="H130" s="198">
        <v>0</v>
      </c>
    </row>
    <row r="131" spans="2:8" ht="20.100000000000001" customHeight="1" x14ac:dyDescent="0.25">
      <c r="B131" s="284" t="s">
        <v>146</v>
      </c>
      <c r="C131" s="285"/>
      <c r="D131" s="285"/>
      <c r="E131" s="286"/>
      <c r="F131" s="190">
        <v>1000</v>
      </c>
      <c r="G131" s="190">
        <v>1000</v>
      </c>
      <c r="H131" s="198">
        <v>2000</v>
      </c>
    </row>
    <row r="132" spans="2:8" ht="20.100000000000001" customHeight="1" x14ac:dyDescent="0.25">
      <c r="B132" s="284" t="s">
        <v>209</v>
      </c>
      <c r="C132" s="285"/>
      <c r="D132" s="285"/>
      <c r="E132" s="286"/>
      <c r="F132" s="190">
        <v>5000</v>
      </c>
      <c r="G132" s="190">
        <v>0</v>
      </c>
      <c r="H132" s="198">
        <v>5000</v>
      </c>
    </row>
    <row r="133" spans="2:8" ht="20.100000000000001" customHeight="1" x14ac:dyDescent="0.25">
      <c r="B133" s="284" t="s">
        <v>147</v>
      </c>
      <c r="C133" s="285"/>
      <c r="D133" s="285"/>
      <c r="E133" s="286"/>
      <c r="F133" s="190">
        <v>5000</v>
      </c>
      <c r="G133" s="190">
        <v>10000</v>
      </c>
      <c r="H133" s="198">
        <v>15000</v>
      </c>
    </row>
    <row r="134" spans="2:8" ht="20.100000000000001" customHeight="1" x14ac:dyDescent="0.25">
      <c r="B134" s="284" t="s">
        <v>148</v>
      </c>
      <c r="C134" s="285"/>
      <c r="D134" s="285"/>
      <c r="E134" s="286"/>
      <c r="F134" s="190">
        <v>5000</v>
      </c>
      <c r="G134" s="190">
        <v>8877</v>
      </c>
      <c r="H134" s="198">
        <v>13877</v>
      </c>
    </row>
    <row r="135" spans="2:8" ht="20.100000000000001" customHeight="1" x14ac:dyDescent="0.25">
      <c r="B135" s="284" t="s">
        <v>152</v>
      </c>
      <c r="C135" s="285"/>
      <c r="D135" s="285"/>
      <c r="E135" s="286"/>
      <c r="F135" s="190">
        <v>5000</v>
      </c>
      <c r="G135" s="190">
        <v>13000</v>
      </c>
      <c r="H135" s="198">
        <v>18000</v>
      </c>
    </row>
    <row r="136" spans="2:8" ht="20.100000000000001" customHeight="1" x14ac:dyDescent="0.25">
      <c r="B136" s="293" t="s">
        <v>153</v>
      </c>
      <c r="C136" s="294"/>
      <c r="D136" s="294"/>
      <c r="E136" s="295"/>
      <c r="F136" s="190">
        <v>0</v>
      </c>
      <c r="G136" s="190">
        <v>0</v>
      </c>
      <c r="H136" s="198">
        <v>0</v>
      </c>
    </row>
    <row r="137" spans="2:8" ht="20.100000000000001" customHeight="1" x14ac:dyDescent="0.25">
      <c r="B137" s="284" t="s">
        <v>154</v>
      </c>
      <c r="C137" s="285"/>
      <c r="D137" s="285"/>
      <c r="E137" s="286"/>
      <c r="F137" s="190">
        <v>2000</v>
      </c>
      <c r="G137" s="190">
        <v>0</v>
      </c>
      <c r="H137" s="198">
        <v>2000</v>
      </c>
    </row>
    <row r="138" spans="2:8" ht="20.100000000000001" customHeight="1" x14ac:dyDescent="0.25">
      <c r="B138" s="293" t="s">
        <v>170</v>
      </c>
      <c r="C138" s="294"/>
      <c r="D138" s="294"/>
      <c r="E138" s="295"/>
      <c r="F138" s="190">
        <v>0</v>
      </c>
      <c r="G138" s="190">
        <v>0</v>
      </c>
      <c r="H138" s="198">
        <v>0</v>
      </c>
    </row>
    <row r="139" spans="2:8" ht="20.100000000000001" customHeight="1" x14ac:dyDescent="0.25">
      <c r="B139" s="302" t="s">
        <v>117</v>
      </c>
      <c r="C139" s="303"/>
      <c r="D139" s="303"/>
      <c r="E139" s="304"/>
      <c r="F139" s="165">
        <f>SUM(F140)</f>
        <v>0</v>
      </c>
      <c r="G139" s="165">
        <f t="shared" ref="G139:H139" si="32">SUM(G140)</f>
        <v>1000</v>
      </c>
      <c r="H139" s="165">
        <f t="shared" si="32"/>
        <v>1000</v>
      </c>
    </row>
    <row r="140" spans="2:8" ht="20.100000000000001" customHeight="1" x14ac:dyDescent="0.25">
      <c r="B140" s="293" t="s">
        <v>160</v>
      </c>
      <c r="C140" s="294"/>
      <c r="D140" s="294"/>
      <c r="E140" s="295"/>
      <c r="F140" s="190">
        <v>0</v>
      </c>
      <c r="G140" s="190">
        <v>1000</v>
      </c>
      <c r="H140" s="198">
        <v>1000</v>
      </c>
    </row>
    <row r="141" spans="2:8" ht="20.100000000000001" customHeight="1" x14ac:dyDescent="0.25">
      <c r="B141" s="287" t="s">
        <v>120</v>
      </c>
      <c r="C141" s="288"/>
      <c r="D141" s="288"/>
      <c r="E141" s="289"/>
      <c r="F141" s="165">
        <f t="shared" ref="F141:H141" si="33">SUM(F142)</f>
        <v>1100</v>
      </c>
      <c r="G141" s="165">
        <f t="shared" si="33"/>
        <v>0</v>
      </c>
      <c r="H141" s="166">
        <f t="shared" si="33"/>
        <v>1100</v>
      </c>
    </row>
    <row r="142" spans="2:8" ht="20.100000000000001" customHeight="1" x14ac:dyDescent="0.25">
      <c r="B142" s="284" t="s">
        <v>171</v>
      </c>
      <c r="C142" s="285"/>
      <c r="D142" s="285"/>
      <c r="E142" s="286"/>
      <c r="F142" s="190">
        <v>1100</v>
      </c>
      <c r="G142" s="190">
        <v>0</v>
      </c>
      <c r="H142" s="198">
        <v>1100</v>
      </c>
    </row>
    <row r="143" spans="2:8" ht="20.100000000000001" customHeight="1" x14ac:dyDescent="0.25">
      <c r="B143" s="287" t="s">
        <v>119</v>
      </c>
      <c r="C143" s="288"/>
      <c r="D143" s="288"/>
      <c r="E143" s="289"/>
      <c r="F143" s="165">
        <f>SUM(F144:F146)</f>
        <v>11200</v>
      </c>
      <c r="G143" s="165">
        <f t="shared" ref="G143:H143" si="34">SUM(G144:G146)</f>
        <v>34000</v>
      </c>
      <c r="H143" s="165">
        <f t="shared" si="34"/>
        <v>45200</v>
      </c>
    </row>
    <row r="144" spans="2:8" ht="20.100000000000001" customHeight="1" x14ac:dyDescent="0.25">
      <c r="B144" s="284" t="s">
        <v>165</v>
      </c>
      <c r="C144" s="285"/>
      <c r="D144" s="285"/>
      <c r="E144" s="286"/>
      <c r="F144" s="190">
        <v>2200</v>
      </c>
      <c r="G144" s="190">
        <v>0</v>
      </c>
      <c r="H144" s="198">
        <v>2200</v>
      </c>
    </row>
    <row r="145" spans="2:8" ht="20.100000000000001" customHeight="1" x14ac:dyDescent="0.25">
      <c r="B145" s="284" t="s">
        <v>161</v>
      </c>
      <c r="C145" s="285"/>
      <c r="D145" s="285"/>
      <c r="E145" s="286"/>
      <c r="F145" s="190">
        <v>3000</v>
      </c>
      <c r="G145" s="190">
        <v>0</v>
      </c>
      <c r="H145" s="198">
        <v>3000</v>
      </c>
    </row>
    <row r="146" spans="2:8" ht="20.100000000000001" customHeight="1" x14ac:dyDescent="0.25">
      <c r="B146" s="284" t="s">
        <v>167</v>
      </c>
      <c r="C146" s="285"/>
      <c r="D146" s="285"/>
      <c r="E146" s="286"/>
      <c r="F146" s="190">
        <v>6000</v>
      </c>
      <c r="G146" s="190">
        <v>34000</v>
      </c>
      <c r="H146" s="198">
        <v>40000</v>
      </c>
    </row>
    <row r="147" spans="2:8" ht="20.100000000000001" customHeight="1" x14ac:dyDescent="0.25">
      <c r="B147" s="302" t="s">
        <v>204</v>
      </c>
      <c r="C147" s="303"/>
      <c r="D147" s="303"/>
      <c r="E147" s="304"/>
      <c r="F147" s="165">
        <f>SUM(F148)</f>
        <v>2700</v>
      </c>
      <c r="G147" s="165">
        <f t="shared" ref="G147:H147" si="35">SUM(G148)</f>
        <v>7300</v>
      </c>
      <c r="H147" s="165">
        <f t="shared" si="35"/>
        <v>10000</v>
      </c>
    </row>
    <row r="148" spans="2:8" ht="20.100000000000001" customHeight="1" x14ac:dyDescent="0.25">
      <c r="B148" s="293" t="s">
        <v>205</v>
      </c>
      <c r="C148" s="294"/>
      <c r="D148" s="294"/>
      <c r="E148" s="295"/>
      <c r="F148" s="190">
        <v>2700</v>
      </c>
      <c r="G148" s="190">
        <v>7300</v>
      </c>
      <c r="H148" s="198">
        <v>10000</v>
      </c>
    </row>
    <row r="149" spans="2:8" ht="20.100000000000001" customHeight="1" x14ac:dyDescent="0.25">
      <c r="B149" s="290" t="s">
        <v>130</v>
      </c>
      <c r="C149" s="291"/>
      <c r="D149" s="291"/>
      <c r="E149" s="292"/>
      <c r="F149" s="167">
        <f t="shared" ref="F149:H149" si="36">SUM(F150,F155)</f>
        <v>173000</v>
      </c>
      <c r="G149" s="167">
        <f t="shared" si="36"/>
        <v>393</v>
      </c>
      <c r="H149" s="168">
        <f t="shared" si="36"/>
        <v>173393</v>
      </c>
    </row>
    <row r="150" spans="2:8" ht="20.100000000000001" customHeight="1" x14ac:dyDescent="0.25">
      <c r="B150" s="311" t="s">
        <v>187</v>
      </c>
      <c r="C150" s="312"/>
      <c r="D150" s="312"/>
      <c r="E150" s="313"/>
      <c r="F150" s="167">
        <f t="shared" ref="F150:H150" si="37">SUM(F151)</f>
        <v>0</v>
      </c>
      <c r="G150" s="167">
        <f t="shared" si="37"/>
        <v>0</v>
      </c>
      <c r="H150" s="168">
        <f t="shared" si="37"/>
        <v>0</v>
      </c>
    </row>
    <row r="151" spans="2:8" ht="20.100000000000001" customHeight="1" x14ac:dyDescent="0.25">
      <c r="B151" s="302" t="s">
        <v>116</v>
      </c>
      <c r="C151" s="303"/>
      <c r="D151" s="303"/>
      <c r="E151" s="304"/>
      <c r="F151" s="165">
        <f t="shared" ref="F151:H151" si="38">SUM(F152:F154)</f>
        <v>0</v>
      </c>
      <c r="G151" s="165">
        <f t="shared" si="38"/>
        <v>0</v>
      </c>
      <c r="H151" s="166">
        <f t="shared" si="38"/>
        <v>0</v>
      </c>
    </row>
    <row r="152" spans="2:8" ht="20.100000000000001" customHeight="1" x14ac:dyDescent="0.25">
      <c r="B152" s="293" t="s">
        <v>143</v>
      </c>
      <c r="C152" s="294"/>
      <c r="D152" s="294"/>
      <c r="E152" s="295"/>
      <c r="F152" s="190">
        <v>0</v>
      </c>
      <c r="G152" s="190">
        <v>0</v>
      </c>
      <c r="H152" s="198">
        <v>0</v>
      </c>
    </row>
    <row r="153" spans="2:8" ht="20.100000000000001" customHeight="1" x14ac:dyDescent="0.25">
      <c r="B153" s="293" t="s">
        <v>148</v>
      </c>
      <c r="C153" s="294"/>
      <c r="D153" s="294"/>
      <c r="E153" s="295"/>
      <c r="F153" s="190">
        <v>0</v>
      </c>
      <c r="G153" s="190">
        <v>0</v>
      </c>
      <c r="H153" s="198">
        <v>0</v>
      </c>
    </row>
    <row r="154" spans="2:8" ht="20.100000000000001" customHeight="1" x14ac:dyDescent="0.25">
      <c r="B154" s="293" t="s">
        <v>152</v>
      </c>
      <c r="C154" s="294"/>
      <c r="D154" s="294"/>
      <c r="E154" s="295"/>
      <c r="F154" s="190">
        <v>0</v>
      </c>
      <c r="G154" s="190">
        <v>0</v>
      </c>
      <c r="H154" s="198">
        <v>0</v>
      </c>
    </row>
    <row r="155" spans="2:8" ht="20.100000000000001" customHeight="1" x14ac:dyDescent="0.25">
      <c r="B155" s="290" t="s">
        <v>131</v>
      </c>
      <c r="C155" s="291"/>
      <c r="D155" s="291"/>
      <c r="E155" s="292"/>
      <c r="F155" s="167">
        <f>SUM(F156,F159,F171,F177)</f>
        <v>173000</v>
      </c>
      <c r="G155" s="167">
        <f t="shared" ref="G155:H155" si="39">SUM(G156,G159,G171,G177)</f>
        <v>393</v>
      </c>
      <c r="H155" s="167">
        <f t="shared" si="39"/>
        <v>173393</v>
      </c>
    </row>
    <row r="156" spans="2:8" ht="20.100000000000001" customHeight="1" x14ac:dyDescent="0.25">
      <c r="B156" s="287" t="s">
        <v>115</v>
      </c>
      <c r="C156" s="288"/>
      <c r="D156" s="288"/>
      <c r="E156" s="289"/>
      <c r="F156" s="165">
        <f t="shared" ref="F156:H156" si="40">SUM(F157:F158)</f>
        <v>0</v>
      </c>
      <c r="G156" s="165">
        <f t="shared" si="40"/>
        <v>0</v>
      </c>
      <c r="H156" s="166">
        <f t="shared" si="40"/>
        <v>0</v>
      </c>
    </row>
    <row r="157" spans="2:8" ht="20.100000000000001" customHeight="1" x14ac:dyDescent="0.25">
      <c r="B157" s="284" t="s">
        <v>137</v>
      </c>
      <c r="C157" s="285"/>
      <c r="D157" s="285"/>
      <c r="E157" s="286"/>
      <c r="F157" s="190">
        <v>0</v>
      </c>
      <c r="G157" s="190">
        <v>0</v>
      </c>
      <c r="H157" s="198">
        <v>0</v>
      </c>
    </row>
    <row r="158" spans="2:8" ht="20.100000000000001" customHeight="1" x14ac:dyDescent="0.25">
      <c r="B158" s="284" t="s">
        <v>139</v>
      </c>
      <c r="C158" s="285"/>
      <c r="D158" s="285"/>
      <c r="E158" s="286"/>
      <c r="F158" s="190">
        <v>0</v>
      </c>
      <c r="G158" s="190">
        <v>0</v>
      </c>
      <c r="H158" s="198">
        <v>0</v>
      </c>
    </row>
    <row r="159" spans="2:8" ht="20.100000000000001" customHeight="1" x14ac:dyDescent="0.25">
      <c r="B159" s="287" t="s">
        <v>116</v>
      </c>
      <c r="C159" s="288"/>
      <c r="D159" s="288"/>
      <c r="E159" s="289"/>
      <c r="F159" s="165">
        <f t="shared" ref="F159:H159" si="41">SUM(F160:F170)</f>
        <v>102000</v>
      </c>
      <c r="G159" s="165">
        <f t="shared" si="41"/>
        <v>393</v>
      </c>
      <c r="H159" s="166">
        <f t="shared" si="41"/>
        <v>102393</v>
      </c>
    </row>
    <row r="160" spans="2:8" ht="20.100000000000001" customHeight="1" x14ac:dyDescent="0.25">
      <c r="B160" s="284" t="s">
        <v>140</v>
      </c>
      <c r="C160" s="285"/>
      <c r="D160" s="285"/>
      <c r="E160" s="286"/>
      <c r="F160" s="190">
        <v>2000</v>
      </c>
      <c r="G160" s="190">
        <v>0</v>
      </c>
      <c r="H160" s="198">
        <v>2000</v>
      </c>
    </row>
    <row r="161" spans="2:8" ht="20.100000000000001" customHeight="1" x14ac:dyDescent="0.25">
      <c r="B161" s="284" t="s">
        <v>143</v>
      </c>
      <c r="C161" s="285"/>
      <c r="D161" s="285"/>
      <c r="E161" s="286"/>
      <c r="F161" s="190">
        <v>4000</v>
      </c>
      <c r="G161" s="190">
        <v>0</v>
      </c>
      <c r="H161" s="198">
        <v>4000</v>
      </c>
    </row>
    <row r="162" spans="2:8" ht="20.100000000000001" customHeight="1" x14ac:dyDescent="0.25">
      <c r="B162" s="299" t="s">
        <v>145</v>
      </c>
      <c r="C162" s="300"/>
      <c r="D162" s="300"/>
      <c r="E162" s="301"/>
      <c r="F162" s="190">
        <v>4000</v>
      </c>
      <c r="G162" s="190">
        <v>0</v>
      </c>
      <c r="H162" s="198">
        <v>4000</v>
      </c>
    </row>
    <row r="163" spans="2:8" ht="20.100000000000001" customHeight="1" x14ac:dyDescent="0.25">
      <c r="B163" s="299" t="s">
        <v>208</v>
      </c>
      <c r="C163" s="300"/>
      <c r="D163" s="300"/>
      <c r="E163" s="301"/>
      <c r="F163" s="190">
        <v>1000</v>
      </c>
      <c r="G163" s="190">
        <v>0</v>
      </c>
      <c r="H163" s="198">
        <v>1000</v>
      </c>
    </row>
    <row r="164" spans="2:8" ht="20.100000000000001" customHeight="1" x14ac:dyDescent="0.25">
      <c r="B164" s="299" t="s">
        <v>146</v>
      </c>
      <c r="C164" s="300"/>
      <c r="D164" s="300"/>
      <c r="E164" s="301"/>
      <c r="F164" s="190">
        <v>2000</v>
      </c>
      <c r="G164" s="190">
        <v>0</v>
      </c>
      <c r="H164" s="198">
        <v>2000</v>
      </c>
    </row>
    <row r="165" spans="2:8" ht="20.100000000000001" customHeight="1" x14ac:dyDescent="0.25">
      <c r="B165" s="284" t="s">
        <v>209</v>
      </c>
      <c r="C165" s="285"/>
      <c r="D165" s="285"/>
      <c r="E165" s="286"/>
      <c r="F165" s="190">
        <v>3000</v>
      </c>
      <c r="G165" s="190">
        <v>0</v>
      </c>
      <c r="H165" s="198">
        <v>3000</v>
      </c>
    </row>
    <row r="166" spans="2:8" ht="20.100000000000001" customHeight="1" x14ac:dyDescent="0.25">
      <c r="B166" s="284" t="s">
        <v>147</v>
      </c>
      <c r="C166" s="285"/>
      <c r="D166" s="285"/>
      <c r="E166" s="286"/>
      <c r="F166" s="190">
        <v>20000</v>
      </c>
      <c r="G166" s="190">
        <v>0</v>
      </c>
      <c r="H166" s="198">
        <v>20000</v>
      </c>
    </row>
    <row r="167" spans="2:8" ht="20.100000000000001" customHeight="1" x14ac:dyDescent="0.25">
      <c r="B167" s="284" t="s">
        <v>148</v>
      </c>
      <c r="C167" s="285"/>
      <c r="D167" s="285"/>
      <c r="E167" s="286"/>
      <c r="F167" s="190">
        <v>20000</v>
      </c>
      <c r="G167" s="190">
        <v>393</v>
      </c>
      <c r="H167" s="198">
        <v>20393</v>
      </c>
    </row>
    <row r="168" spans="2:8" ht="20.100000000000001" customHeight="1" x14ac:dyDescent="0.25">
      <c r="B168" s="284" t="s">
        <v>152</v>
      </c>
      <c r="C168" s="285"/>
      <c r="D168" s="285"/>
      <c r="E168" s="286"/>
      <c r="F168" s="190">
        <v>40000</v>
      </c>
      <c r="G168" s="190">
        <v>0</v>
      </c>
      <c r="H168" s="198">
        <v>40000</v>
      </c>
    </row>
    <row r="169" spans="2:8" ht="20.100000000000001" customHeight="1" x14ac:dyDescent="0.25">
      <c r="B169" s="299" t="s">
        <v>154</v>
      </c>
      <c r="C169" s="300"/>
      <c r="D169" s="300"/>
      <c r="E169" s="301"/>
      <c r="F169" s="190">
        <v>4000</v>
      </c>
      <c r="G169" s="190">
        <v>0</v>
      </c>
      <c r="H169" s="198">
        <v>4000</v>
      </c>
    </row>
    <row r="170" spans="2:8" ht="20.100000000000001" customHeight="1" x14ac:dyDescent="0.25">
      <c r="B170" s="284" t="s">
        <v>170</v>
      </c>
      <c r="C170" s="285"/>
      <c r="D170" s="285"/>
      <c r="E170" s="286"/>
      <c r="F170" s="190">
        <v>2000</v>
      </c>
      <c r="G170" s="190">
        <v>0</v>
      </c>
      <c r="H170" s="198">
        <v>2000</v>
      </c>
    </row>
    <row r="171" spans="2:8" ht="20.100000000000001" customHeight="1" x14ac:dyDescent="0.25">
      <c r="B171" s="287" t="s">
        <v>119</v>
      </c>
      <c r="C171" s="288"/>
      <c r="D171" s="288"/>
      <c r="E171" s="289"/>
      <c r="F171" s="165">
        <f>SUM(F172:F176)</f>
        <v>60000</v>
      </c>
      <c r="G171" s="165">
        <f t="shared" ref="G171:H171" si="42">SUM(G172:G176)</f>
        <v>0</v>
      </c>
      <c r="H171" s="165">
        <f t="shared" si="42"/>
        <v>60000</v>
      </c>
    </row>
    <row r="172" spans="2:8" ht="20.100000000000001" customHeight="1" x14ac:dyDescent="0.25">
      <c r="B172" s="284" t="s">
        <v>165</v>
      </c>
      <c r="C172" s="285"/>
      <c r="D172" s="285"/>
      <c r="E172" s="286"/>
      <c r="F172" s="190">
        <v>2000</v>
      </c>
      <c r="G172" s="190">
        <v>0</v>
      </c>
      <c r="H172" s="198">
        <v>2000</v>
      </c>
    </row>
    <row r="173" spans="2:8" ht="20.100000000000001" customHeight="1" x14ac:dyDescent="0.25">
      <c r="B173" s="284" t="s">
        <v>161</v>
      </c>
      <c r="C173" s="285"/>
      <c r="D173" s="285"/>
      <c r="E173" s="286"/>
      <c r="F173" s="190">
        <v>3000</v>
      </c>
      <c r="G173" s="190">
        <v>0</v>
      </c>
      <c r="H173" s="198">
        <v>3000</v>
      </c>
    </row>
    <row r="174" spans="2:8" ht="20.100000000000001" customHeight="1" x14ac:dyDescent="0.25">
      <c r="B174" s="299" t="s">
        <v>162</v>
      </c>
      <c r="C174" s="300"/>
      <c r="D174" s="300"/>
      <c r="E174" s="301"/>
      <c r="F174" s="190">
        <v>2000</v>
      </c>
      <c r="G174" s="190">
        <v>0</v>
      </c>
      <c r="H174" s="198">
        <v>2000</v>
      </c>
    </row>
    <row r="175" spans="2:8" ht="20.100000000000001" customHeight="1" x14ac:dyDescent="0.25">
      <c r="B175" s="299" t="s">
        <v>176</v>
      </c>
      <c r="C175" s="300"/>
      <c r="D175" s="300"/>
      <c r="E175" s="301"/>
      <c r="F175" s="190">
        <v>3000</v>
      </c>
      <c r="G175" s="190">
        <v>0</v>
      </c>
      <c r="H175" s="198">
        <v>3000</v>
      </c>
    </row>
    <row r="176" spans="2:8" ht="20.100000000000001" customHeight="1" x14ac:dyDescent="0.25">
      <c r="B176" s="284" t="s">
        <v>167</v>
      </c>
      <c r="C176" s="285"/>
      <c r="D176" s="285"/>
      <c r="E176" s="286"/>
      <c r="F176" s="190">
        <v>50000</v>
      </c>
      <c r="G176" s="190">
        <v>0</v>
      </c>
      <c r="H176" s="198">
        <v>50000</v>
      </c>
    </row>
    <row r="177" spans="2:8" ht="20.100000000000001" customHeight="1" x14ac:dyDescent="0.25">
      <c r="B177" s="302" t="s">
        <v>204</v>
      </c>
      <c r="C177" s="303"/>
      <c r="D177" s="303"/>
      <c r="E177" s="304"/>
      <c r="F177" s="165">
        <f>SUM(F178)</f>
        <v>11000</v>
      </c>
      <c r="G177" s="165">
        <f t="shared" ref="G177:H177" si="43">SUM(G178)</f>
        <v>0</v>
      </c>
      <c r="H177" s="165">
        <f t="shared" si="43"/>
        <v>11000</v>
      </c>
    </row>
    <row r="178" spans="2:8" ht="20.100000000000001" customHeight="1" x14ac:dyDescent="0.25">
      <c r="B178" s="293" t="s">
        <v>205</v>
      </c>
      <c r="C178" s="294"/>
      <c r="D178" s="294"/>
      <c r="E178" s="295"/>
      <c r="F178" s="190">
        <v>11000</v>
      </c>
      <c r="G178" s="190">
        <v>0</v>
      </c>
      <c r="H178" s="198">
        <v>11000</v>
      </c>
    </row>
    <row r="179" spans="2:8" ht="20.100000000000001" customHeight="1" x14ac:dyDescent="0.25">
      <c r="B179" s="290" t="s">
        <v>132</v>
      </c>
      <c r="C179" s="291"/>
      <c r="D179" s="291"/>
      <c r="E179" s="292"/>
      <c r="F179" s="167">
        <f t="shared" ref="F179:H179" si="44">SUM(F180)</f>
        <v>11000</v>
      </c>
      <c r="G179" s="167">
        <f t="shared" si="44"/>
        <v>7127</v>
      </c>
      <c r="H179" s="168">
        <f t="shared" si="44"/>
        <v>18127</v>
      </c>
    </row>
    <row r="180" spans="2:8" ht="20.100000000000001" customHeight="1" x14ac:dyDescent="0.25">
      <c r="B180" s="290" t="s">
        <v>133</v>
      </c>
      <c r="C180" s="291"/>
      <c r="D180" s="291"/>
      <c r="E180" s="292"/>
      <c r="F180" s="167">
        <f t="shared" ref="F180:H180" si="45">SUM(F181)</f>
        <v>11000</v>
      </c>
      <c r="G180" s="167">
        <f t="shared" si="45"/>
        <v>7127</v>
      </c>
      <c r="H180" s="168">
        <f t="shared" si="45"/>
        <v>18127</v>
      </c>
    </row>
    <row r="181" spans="2:8" ht="20.100000000000001" customHeight="1" x14ac:dyDescent="0.25">
      <c r="B181" s="287" t="s">
        <v>116</v>
      </c>
      <c r="C181" s="288"/>
      <c r="D181" s="288"/>
      <c r="E181" s="289"/>
      <c r="F181" s="165">
        <f t="shared" ref="F181:H181" si="46">SUM(F182:F185)</f>
        <v>11000</v>
      </c>
      <c r="G181" s="165">
        <f t="shared" si="46"/>
        <v>7127</v>
      </c>
      <c r="H181" s="166">
        <f t="shared" si="46"/>
        <v>18127</v>
      </c>
    </row>
    <row r="182" spans="2:8" ht="20.100000000000001" customHeight="1" x14ac:dyDescent="0.25">
      <c r="B182" s="284" t="s">
        <v>209</v>
      </c>
      <c r="C182" s="285"/>
      <c r="D182" s="285"/>
      <c r="E182" s="286"/>
      <c r="F182" s="190">
        <v>5000</v>
      </c>
      <c r="G182" s="190">
        <v>3000</v>
      </c>
      <c r="H182" s="198">
        <v>8000</v>
      </c>
    </row>
    <row r="183" spans="2:8" ht="20.100000000000001" customHeight="1" x14ac:dyDescent="0.25">
      <c r="B183" s="284" t="s">
        <v>148</v>
      </c>
      <c r="C183" s="285"/>
      <c r="D183" s="285"/>
      <c r="E183" s="286"/>
      <c r="F183" s="190">
        <v>5000</v>
      </c>
      <c r="G183" s="190">
        <v>2000</v>
      </c>
      <c r="H183" s="198">
        <v>7000</v>
      </c>
    </row>
    <row r="184" spans="2:8" ht="20.100000000000001" customHeight="1" x14ac:dyDescent="0.25">
      <c r="B184" s="293" t="s">
        <v>152</v>
      </c>
      <c r="C184" s="294"/>
      <c r="D184" s="294"/>
      <c r="E184" s="295"/>
      <c r="F184" s="191">
        <v>1000</v>
      </c>
      <c r="G184" s="191">
        <v>2127</v>
      </c>
      <c r="H184" s="199">
        <v>3127</v>
      </c>
    </row>
    <row r="185" spans="2:8" ht="20.100000000000001" customHeight="1" x14ac:dyDescent="0.25">
      <c r="B185" s="293" t="s">
        <v>167</v>
      </c>
      <c r="C185" s="294"/>
      <c r="D185" s="294"/>
      <c r="E185" s="295"/>
      <c r="F185" s="191">
        <v>0</v>
      </c>
      <c r="G185" s="191">
        <v>0</v>
      </c>
      <c r="H185" s="199">
        <v>0</v>
      </c>
    </row>
    <row r="186" spans="2:8" ht="33.75" customHeight="1" x14ac:dyDescent="0.25">
      <c r="B186" s="311" t="s">
        <v>192</v>
      </c>
      <c r="C186" s="312"/>
      <c r="D186" s="312"/>
      <c r="E186" s="313"/>
      <c r="F186" s="169">
        <f t="shared" ref="F186:H188" si="47">SUM(F187)</f>
        <v>0</v>
      </c>
      <c r="G186" s="169">
        <f t="shared" si="47"/>
        <v>0</v>
      </c>
      <c r="H186" s="170">
        <f t="shared" si="47"/>
        <v>0</v>
      </c>
    </row>
    <row r="187" spans="2:8" ht="31.5" customHeight="1" x14ac:dyDescent="0.25">
      <c r="B187" s="311" t="s">
        <v>189</v>
      </c>
      <c r="C187" s="312"/>
      <c r="D187" s="312"/>
      <c r="E187" s="313"/>
      <c r="F187" s="169">
        <f t="shared" si="47"/>
        <v>0</v>
      </c>
      <c r="G187" s="169">
        <f t="shared" si="47"/>
        <v>0</v>
      </c>
      <c r="H187" s="170">
        <f t="shared" si="47"/>
        <v>0</v>
      </c>
    </row>
    <row r="188" spans="2:8" ht="20.100000000000001" customHeight="1" x14ac:dyDescent="0.25">
      <c r="B188" s="302" t="s">
        <v>119</v>
      </c>
      <c r="C188" s="303"/>
      <c r="D188" s="303"/>
      <c r="E188" s="304"/>
      <c r="F188" s="171">
        <f t="shared" si="47"/>
        <v>0</v>
      </c>
      <c r="G188" s="171">
        <f t="shared" si="47"/>
        <v>0</v>
      </c>
      <c r="H188" s="172">
        <f t="shared" si="47"/>
        <v>0</v>
      </c>
    </row>
    <row r="189" spans="2:8" ht="20.100000000000001" customHeight="1" thickBot="1" x14ac:dyDescent="0.3">
      <c r="B189" s="308" t="s">
        <v>191</v>
      </c>
      <c r="C189" s="309"/>
      <c r="D189" s="309"/>
      <c r="E189" s="310"/>
      <c r="F189" s="192">
        <v>0</v>
      </c>
      <c r="G189" s="192">
        <v>0</v>
      </c>
      <c r="H189" s="200">
        <v>0</v>
      </c>
    </row>
  </sheetData>
  <mergeCells count="185">
    <mergeCell ref="B117:E117"/>
    <mergeCell ref="B119:E119"/>
    <mergeCell ref="B150:E150"/>
    <mergeCell ref="B151:E151"/>
    <mergeCell ref="B152:E152"/>
    <mergeCell ref="B153:E153"/>
    <mergeCell ref="B154:E154"/>
    <mergeCell ref="B184:E184"/>
    <mergeCell ref="B185:E185"/>
    <mergeCell ref="B183:E183"/>
    <mergeCell ref="B160:E160"/>
    <mergeCell ref="B161:E161"/>
    <mergeCell ref="B165:E165"/>
    <mergeCell ref="B166:E166"/>
    <mergeCell ref="B167:E167"/>
    <mergeCell ref="B155:E155"/>
    <mergeCell ref="B156:E156"/>
    <mergeCell ref="B157:E157"/>
    <mergeCell ref="B158:E158"/>
    <mergeCell ref="B159:E159"/>
    <mergeCell ref="B162:E162"/>
    <mergeCell ref="B163:E163"/>
    <mergeCell ref="B164:E164"/>
    <mergeCell ref="B143:E143"/>
    <mergeCell ref="B189:E189"/>
    <mergeCell ref="B176:E176"/>
    <mergeCell ref="B179:E179"/>
    <mergeCell ref="B180:E180"/>
    <mergeCell ref="B181:E181"/>
    <mergeCell ref="B182:E182"/>
    <mergeCell ref="B168:E168"/>
    <mergeCell ref="B170:E170"/>
    <mergeCell ref="B171:E171"/>
    <mergeCell ref="B172:E172"/>
    <mergeCell ref="B173:E173"/>
    <mergeCell ref="B169:E169"/>
    <mergeCell ref="B174:E174"/>
    <mergeCell ref="B175:E175"/>
    <mergeCell ref="B186:E186"/>
    <mergeCell ref="B187:E187"/>
    <mergeCell ref="B188:E188"/>
    <mergeCell ref="B178:E178"/>
    <mergeCell ref="B177:E177"/>
    <mergeCell ref="B144:E144"/>
    <mergeCell ref="B145:E145"/>
    <mergeCell ref="B146:E146"/>
    <mergeCell ref="B149:E149"/>
    <mergeCell ref="B134:E134"/>
    <mergeCell ref="B135:E135"/>
    <mergeCell ref="B137:E137"/>
    <mergeCell ref="B141:E141"/>
    <mergeCell ref="B142:E142"/>
    <mergeCell ref="B136:E136"/>
    <mergeCell ref="B148:E148"/>
    <mergeCell ref="B140:E140"/>
    <mergeCell ref="B147:E147"/>
    <mergeCell ref="B138:E138"/>
    <mergeCell ref="B139:E139"/>
    <mergeCell ref="B128:E128"/>
    <mergeCell ref="B129:E129"/>
    <mergeCell ref="B131:E131"/>
    <mergeCell ref="B132:E132"/>
    <mergeCell ref="B133:E133"/>
    <mergeCell ref="B118:E118"/>
    <mergeCell ref="B122:E122"/>
    <mergeCell ref="B123:E123"/>
    <mergeCell ref="B124:E124"/>
    <mergeCell ref="B127:E127"/>
    <mergeCell ref="B125:E125"/>
    <mergeCell ref="B126:E126"/>
    <mergeCell ref="B130:E130"/>
    <mergeCell ref="B121:E121"/>
    <mergeCell ref="B120:E120"/>
    <mergeCell ref="B108:E108"/>
    <mergeCell ref="B110:E110"/>
    <mergeCell ref="B113:E113"/>
    <mergeCell ref="B115:E115"/>
    <mergeCell ref="B116:E116"/>
    <mergeCell ref="B101:E101"/>
    <mergeCell ref="B102:E102"/>
    <mergeCell ref="B103:E103"/>
    <mergeCell ref="B104:E104"/>
    <mergeCell ref="B105:E105"/>
    <mergeCell ref="B106:E106"/>
    <mergeCell ref="B107:E107"/>
    <mergeCell ref="B111:E111"/>
    <mergeCell ref="B112:E112"/>
    <mergeCell ref="B114:E114"/>
    <mergeCell ref="B109:E109"/>
    <mergeCell ref="B96:E96"/>
    <mergeCell ref="B97:E97"/>
    <mergeCell ref="B98:E98"/>
    <mergeCell ref="B99:E99"/>
    <mergeCell ref="B100:E100"/>
    <mergeCell ref="B91:E91"/>
    <mergeCell ref="B92:E92"/>
    <mergeCell ref="B93:E93"/>
    <mergeCell ref="B94:E94"/>
    <mergeCell ref="B95:E95"/>
    <mergeCell ref="B86:E86"/>
    <mergeCell ref="B87:E87"/>
    <mergeCell ref="B88:E88"/>
    <mergeCell ref="B89:E89"/>
    <mergeCell ref="B90:E90"/>
    <mergeCell ref="B81:E81"/>
    <mergeCell ref="B82:E82"/>
    <mergeCell ref="B83:E83"/>
    <mergeCell ref="B84:E84"/>
    <mergeCell ref="B85:E85"/>
    <mergeCell ref="B75:E75"/>
    <mergeCell ref="B76:E76"/>
    <mergeCell ref="B77:E77"/>
    <mergeCell ref="B79:E79"/>
    <mergeCell ref="B80:E80"/>
    <mergeCell ref="B70:E70"/>
    <mergeCell ref="B71:E71"/>
    <mergeCell ref="B72:E72"/>
    <mergeCell ref="B73:E73"/>
    <mergeCell ref="B74:E74"/>
    <mergeCell ref="B78:E78"/>
    <mergeCell ref="B65:E65"/>
    <mergeCell ref="B66:E66"/>
    <mergeCell ref="B67:E67"/>
    <mergeCell ref="B68:E68"/>
    <mergeCell ref="B69:E69"/>
    <mergeCell ref="B59:E59"/>
    <mergeCell ref="B61:E61"/>
    <mergeCell ref="B62:E62"/>
    <mergeCell ref="B63:E63"/>
    <mergeCell ref="B64:E64"/>
    <mergeCell ref="B60:E60"/>
    <mergeCell ref="B54:E54"/>
    <mergeCell ref="B55:E55"/>
    <mergeCell ref="B56:E56"/>
    <mergeCell ref="B57:E57"/>
    <mergeCell ref="B58:E58"/>
    <mergeCell ref="B49:E49"/>
    <mergeCell ref="B50:E50"/>
    <mergeCell ref="B51:E51"/>
    <mergeCell ref="B52:E52"/>
    <mergeCell ref="B53:E53"/>
    <mergeCell ref="B44:E44"/>
    <mergeCell ref="B45:E45"/>
    <mergeCell ref="B46:E46"/>
    <mergeCell ref="B47:E47"/>
    <mergeCell ref="B48:E48"/>
    <mergeCell ref="B39:E39"/>
    <mergeCell ref="B40:E40"/>
    <mergeCell ref="B41:E41"/>
    <mergeCell ref="B42:E42"/>
    <mergeCell ref="B43:E43"/>
    <mergeCell ref="B34:E34"/>
    <mergeCell ref="B35:E35"/>
    <mergeCell ref="B36:E36"/>
    <mergeCell ref="B37:E37"/>
    <mergeCell ref="B38:E38"/>
    <mergeCell ref="B29:E29"/>
    <mergeCell ref="B30:E30"/>
    <mergeCell ref="B31:E31"/>
    <mergeCell ref="B32:E32"/>
    <mergeCell ref="B33:E33"/>
    <mergeCell ref="B27:E27"/>
    <mergeCell ref="B28:E28"/>
    <mergeCell ref="B11:E11"/>
    <mergeCell ref="B12:E12"/>
    <mergeCell ref="B13:E13"/>
    <mergeCell ref="B14:E14"/>
    <mergeCell ref="B15:E15"/>
    <mergeCell ref="B16:E16"/>
    <mergeCell ref="B18:E18"/>
    <mergeCell ref="B19:E19"/>
    <mergeCell ref="B20:E20"/>
    <mergeCell ref="B23:E23"/>
    <mergeCell ref="B17:E17"/>
    <mergeCell ref="B21:E21"/>
    <mergeCell ref="B22:E22"/>
    <mergeCell ref="B5:H5"/>
    <mergeCell ref="B7:E7"/>
    <mergeCell ref="B8:E8"/>
    <mergeCell ref="B3:H3"/>
    <mergeCell ref="B10:E10"/>
    <mergeCell ref="B9:E9"/>
    <mergeCell ref="B24:E24"/>
    <mergeCell ref="B25:E25"/>
    <mergeCell ref="B26:E26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5</vt:i4>
      </vt:variant>
    </vt:vector>
  </HeadingPairs>
  <TitlesOfParts>
    <vt:vector size="11" baseType="lpstr">
      <vt:lpstr>NASLOVNICA</vt:lpstr>
      <vt:lpstr>SAŽETAK</vt:lpstr>
      <vt:lpstr> Račun prihoda i rashoda</vt:lpstr>
      <vt:lpstr>Rashodi prema izvorima finan</vt:lpstr>
      <vt:lpstr>Rashodi prema funkcijskoj k </vt:lpstr>
      <vt:lpstr>POSEBNI DIO</vt:lpstr>
      <vt:lpstr>' Račun prihoda i rashoda'!Podrucje_ispisa</vt:lpstr>
      <vt:lpstr>NASLOVNICA!Podrucje_ispisa</vt:lpstr>
      <vt:lpstr>'Rashodi prema funkcijskoj k '!Podrucje_ispisa</vt:lpstr>
      <vt:lpstr>'Rashodi prema izvorima finan'!Podrucje_ispisa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Javna ustanova Park prirode Učka</cp:lastModifiedBy>
  <cp:lastPrinted>2025-09-05T09:20:45Z</cp:lastPrinted>
  <dcterms:created xsi:type="dcterms:W3CDTF">2022-08-12T12:51:27Z</dcterms:created>
  <dcterms:modified xsi:type="dcterms:W3CDTF">2025-10-27T12:59:51Z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